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20" windowWidth="20730" windowHeight="11115" tabRatio="944" activeTab="10"/>
  </bookViews>
  <sheets>
    <sheet name="1-1.1" sheetId="4" r:id="rId1"/>
    <sheet name="1.2" sheetId="5" r:id="rId2"/>
    <sheet name="1.3" sheetId="6" r:id="rId3"/>
    <sheet name="1.4-1.4.1" sheetId="7" r:id="rId4"/>
    <sheet name="1.4.2" sheetId="8" r:id="rId5"/>
    <sheet name="1.4.3" sheetId="29" r:id="rId6"/>
    <sheet name="2-2.1" sheetId="10" r:id="rId7"/>
    <sheet name="2.2" sheetId="11" r:id="rId8"/>
    <sheet name="2.3" sheetId="12" r:id="rId9"/>
    <sheet name="2.4" sheetId="13" r:id="rId10"/>
    <sheet name="2.5" sheetId="31" r:id="rId11"/>
    <sheet name="2.5.1" sheetId="30" r:id="rId12"/>
    <sheet name="2.6" sheetId="15" r:id="rId13"/>
    <sheet name="2.7" sheetId="16" r:id="rId14"/>
    <sheet name="2.8-2.8.1" sheetId="17" r:id="rId15"/>
    <sheet name="2.8.2" sheetId="18" r:id="rId16"/>
    <sheet name="3" sheetId="20" r:id="rId17"/>
    <sheet name="3.1" sheetId="21" r:id="rId18"/>
    <sheet name="4" sheetId="22" r:id="rId19"/>
    <sheet name="5" sheetId="23" r:id="rId20"/>
    <sheet name="6" sheetId="24" r:id="rId21"/>
    <sheet name="7-7.1" sheetId="25" r:id="rId22"/>
    <sheet name="7.2" sheetId="26" r:id="rId23"/>
    <sheet name="8" sheetId="27" r:id="rId24"/>
    <sheet name="9" sheetId="28" r:id="rId25"/>
  </sheets>
  <externalReferences>
    <externalReference r:id="rId26"/>
    <externalReference r:id="rId27"/>
    <externalReference r:id="rId28"/>
    <externalReference r:id="rId29"/>
    <externalReference r:id="rId30"/>
    <externalReference r:id="rId31"/>
  </externalReferences>
  <calcPr calcId="124519"/>
</workbook>
</file>

<file path=xl/calcChain.xml><?xml version="1.0" encoding="utf-8"?>
<calcChain xmlns="http://schemas.openxmlformats.org/spreadsheetml/2006/main">
  <c r="D4" i="17"/>
  <c r="D32" i="12" l="1"/>
  <c r="D31"/>
  <c r="D30"/>
  <c r="D29" s="1"/>
  <c r="C29"/>
  <c r="B29"/>
  <c r="B28"/>
  <c r="D27"/>
  <c r="C27"/>
  <c r="B27"/>
  <c r="C26"/>
  <c r="B26"/>
  <c r="D24"/>
  <c r="D28" s="1"/>
  <c r="C24"/>
  <c r="C28" s="1"/>
  <c r="D23"/>
  <c r="D22"/>
  <c r="D26" s="1"/>
  <c r="E21"/>
  <c r="C21"/>
  <c r="C25" s="1"/>
  <c r="B21"/>
  <c r="D21" s="1"/>
  <c r="D25" s="1"/>
  <c r="F28" i="10"/>
  <c r="E28"/>
  <c r="C28"/>
  <c r="B28"/>
  <c r="D28" s="1"/>
  <c r="G27"/>
  <c r="H27" s="1"/>
  <c r="D27"/>
  <c r="H26"/>
  <c r="G26"/>
  <c r="D26"/>
  <c r="G25"/>
  <c r="H25" s="1"/>
  <c r="D25"/>
  <c r="G24"/>
  <c r="H24" s="1"/>
  <c r="D24"/>
  <c r="G23"/>
  <c r="H23" s="1"/>
  <c r="D23"/>
  <c r="H22"/>
  <c r="G22"/>
  <c r="D22"/>
  <c r="G21"/>
  <c r="G28" s="1"/>
  <c r="H28" s="1"/>
  <c r="D21"/>
  <c r="D20"/>
  <c r="H20" s="1"/>
  <c r="B25" i="12" l="1"/>
  <c r="H21" i="10"/>
  <c r="I20" i="25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I6"/>
  <c r="H6"/>
  <c r="G6"/>
  <c r="F6"/>
  <c r="E6"/>
  <c r="D6"/>
  <c r="C6"/>
  <c r="B6"/>
  <c r="O6" i="13" l="1"/>
  <c r="N6"/>
  <c r="M6" s="1"/>
  <c r="K6"/>
  <c r="J6"/>
  <c r="H6" s="1"/>
  <c r="I6"/>
  <c r="F6"/>
  <c r="E6"/>
  <c r="D6"/>
  <c r="C6" s="1"/>
  <c r="B6" s="1"/>
  <c r="O5"/>
  <c r="N5"/>
  <c r="K5"/>
  <c r="J5"/>
  <c r="I5"/>
  <c r="F5"/>
  <c r="E5"/>
  <c r="D5"/>
  <c r="C5" s="1"/>
  <c r="A5"/>
  <c r="H5" l="1"/>
  <c r="G5" s="1"/>
  <c r="G6"/>
  <c r="B5"/>
  <c r="L6"/>
  <c r="M5"/>
  <c r="L5" s="1"/>
  <c r="F35" i="30" l="1"/>
  <c r="D35"/>
  <c r="C35"/>
  <c r="E4" i="12"/>
  <c r="C5" i="26" l="1"/>
  <c r="B5"/>
  <c r="C4"/>
  <c r="B4"/>
  <c r="C3"/>
  <c r="B3"/>
  <c r="B6" l="1"/>
  <c r="C6"/>
  <c r="C36" i="28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F43" i="30" l="1"/>
  <c r="F42"/>
  <c r="F41"/>
  <c r="F40"/>
  <c r="F39"/>
  <c r="F38"/>
  <c r="F37"/>
  <c r="F36"/>
  <c r="D43"/>
  <c r="C43"/>
  <c r="D42"/>
  <c r="C42"/>
  <c r="D41"/>
  <c r="C41"/>
  <c r="D40"/>
  <c r="C40"/>
  <c r="D39"/>
  <c r="C39"/>
  <c r="D38"/>
  <c r="C38"/>
  <c r="D37"/>
  <c r="C37"/>
  <c r="D36"/>
  <c r="C36"/>
  <c r="D8" i="12" l="1"/>
  <c r="C8"/>
  <c r="B8"/>
  <c r="D15"/>
  <c r="D14"/>
  <c r="D13"/>
  <c r="D7"/>
  <c r="D6"/>
  <c r="D5"/>
  <c r="B9" i="11" l="1"/>
  <c r="B8"/>
  <c r="B6" s="1"/>
  <c r="D6"/>
  <c r="C6"/>
  <c r="D5"/>
  <c r="C5"/>
  <c r="B4"/>
  <c r="B3"/>
  <c r="B5" s="1"/>
  <c r="G12" i="10" l="1"/>
  <c r="D12"/>
  <c r="G11"/>
  <c r="D11"/>
  <c r="G10"/>
  <c r="D10"/>
  <c r="G9"/>
  <c r="D9"/>
  <c r="G8"/>
  <c r="D8"/>
  <c r="G7"/>
  <c r="D7"/>
  <c r="G6"/>
  <c r="D6"/>
  <c r="D5"/>
  <c r="H5" l="1"/>
  <c r="H6"/>
  <c r="H7"/>
  <c r="H8"/>
  <c r="H9"/>
  <c r="H10"/>
  <c r="H11"/>
  <c r="H12"/>
  <c r="B13"/>
  <c r="D13" s="1"/>
  <c r="C13"/>
  <c r="E13"/>
  <c r="F13"/>
  <c r="G13"/>
  <c r="H13" l="1"/>
  <c r="F33" i="30"/>
  <c r="F32"/>
  <c r="F31"/>
  <c r="F30"/>
  <c r="F29"/>
  <c r="F28"/>
  <c r="F27"/>
  <c r="F26"/>
  <c r="D33"/>
  <c r="C33"/>
  <c r="D32"/>
  <c r="C32"/>
  <c r="D31"/>
  <c r="C31"/>
  <c r="D30"/>
  <c r="C30"/>
  <c r="D29"/>
  <c r="C29"/>
  <c r="D28"/>
  <c r="C28"/>
  <c r="D27"/>
  <c r="C27"/>
  <c r="D26"/>
  <c r="C26"/>
  <c r="F13"/>
  <c r="F12"/>
  <c r="F11"/>
  <c r="F10"/>
  <c r="F9"/>
  <c r="F8"/>
  <c r="F7"/>
  <c r="F6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F7" i="7"/>
  <c r="E7"/>
  <c r="D7"/>
  <c r="C7"/>
  <c r="B7"/>
  <c r="A7"/>
  <c r="G37" i="30" l="1"/>
  <c r="G38"/>
  <c r="G39"/>
  <c r="G40"/>
  <c r="G41"/>
  <c r="G42"/>
  <c r="G43"/>
  <c r="E37"/>
  <c r="E38"/>
  <c r="E39"/>
  <c r="E40"/>
  <c r="E41"/>
  <c r="E42"/>
  <c r="E43"/>
  <c r="G27"/>
  <c r="G28"/>
  <c r="G29"/>
  <c r="G30"/>
  <c r="G31"/>
  <c r="G32"/>
  <c r="G33"/>
  <c r="E27"/>
  <c r="E28"/>
  <c r="E29"/>
  <c r="E30"/>
  <c r="E31"/>
  <c r="E32"/>
  <c r="E33"/>
  <c r="G17"/>
  <c r="G18"/>
  <c r="G19"/>
  <c r="G20"/>
  <c r="G21"/>
  <c r="G22"/>
  <c r="G23"/>
  <c r="E17"/>
  <c r="E18"/>
  <c r="E19"/>
  <c r="E20"/>
  <c r="E21"/>
  <c r="E22"/>
  <c r="E23"/>
  <c r="G7"/>
  <c r="G8"/>
  <c r="G9"/>
  <c r="G10"/>
  <c r="G11"/>
  <c r="G12"/>
  <c r="G13"/>
  <c r="E8"/>
  <c r="E9"/>
  <c r="E10"/>
  <c r="E11"/>
  <c r="E12"/>
  <c r="E13"/>
  <c r="B5"/>
  <c r="E4" i="31" l="1"/>
  <c r="E5"/>
  <c r="E3"/>
  <c r="C25" i="30" l="1"/>
  <c r="C15"/>
  <c r="C5"/>
  <c r="G36"/>
  <c r="E36"/>
  <c r="G16"/>
  <c r="E16"/>
  <c r="G26"/>
  <c r="E26"/>
  <c r="F25"/>
  <c r="D25"/>
  <c r="F15"/>
  <c r="D15"/>
  <c r="G6"/>
  <c r="F5"/>
  <c r="G5" s="1"/>
  <c r="E6"/>
  <c r="E7"/>
  <c r="D5"/>
  <c r="E5" s="1"/>
  <c r="E15" l="1"/>
  <c r="E35"/>
  <c r="G25"/>
  <c r="E25"/>
  <c r="G35"/>
  <c r="G15"/>
  <c r="B9" i="12" l="1"/>
  <c r="D12" i="17" l="1"/>
  <c r="C13" s="1"/>
  <c r="D10"/>
  <c r="C11" s="1"/>
  <c r="D8"/>
  <c r="B9" s="1"/>
  <c r="D6"/>
  <c r="C7" s="1"/>
  <c r="C12" i="12"/>
  <c r="B12"/>
  <c r="D11"/>
  <c r="C11"/>
  <c r="B11"/>
  <c r="D10"/>
  <c r="C10"/>
  <c r="B10"/>
  <c r="C9"/>
  <c r="D9"/>
  <c r="C4"/>
  <c r="B4"/>
  <c r="Q7" i="29"/>
  <c r="P7"/>
  <c r="N7"/>
  <c r="M7"/>
  <c r="O7" s="1"/>
  <c r="J7"/>
  <c r="K7"/>
  <c r="D4" i="12" l="1"/>
  <c r="C9" i="17"/>
  <c r="D9" s="1"/>
  <c r="L7" i="29"/>
  <c r="R7"/>
  <c r="B13" i="17"/>
  <c r="D13" s="1"/>
  <c r="B11"/>
  <c r="D11" s="1"/>
  <c r="B7"/>
  <c r="D7" s="1"/>
  <c r="D12" i="12"/>
  <c r="F5" i="8"/>
  <c r="G5"/>
  <c r="H5"/>
  <c r="E14"/>
  <c r="E15"/>
  <c r="E16"/>
  <c r="E17"/>
  <c r="E18"/>
  <c r="E19"/>
  <c r="E20"/>
  <c r="E21"/>
  <c r="E22"/>
  <c r="C5"/>
  <c r="D5"/>
  <c r="B5"/>
  <c r="F7" i="29"/>
  <c r="G7"/>
  <c r="H7"/>
  <c r="I7"/>
  <c r="S7"/>
  <c r="T7"/>
  <c r="U7"/>
  <c r="V7"/>
  <c r="D7"/>
  <c r="E7"/>
  <c r="C7"/>
  <c r="E5" i="8" l="1"/>
  <c r="C5" i="17"/>
  <c r="B5"/>
  <c r="D6" i="26"/>
  <c r="D4"/>
  <c r="D5"/>
  <c r="D3"/>
  <c r="D5" i="17" l="1"/>
  <c r="F10" i="4" l="1"/>
  <c r="F11"/>
  <c r="F9"/>
  <c r="E10"/>
  <c r="E11"/>
  <c r="E9"/>
  <c r="D10"/>
  <c r="D11"/>
  <c r="C10"/>
  <c r="C11"/>
</calcChain>
</file>

<file path=xl/sharedStrings.xml><?xml version="1.0" encoding="utf-8"?>
<sst xmlns="http://schemas.openxmlformats.org/spreadsheetml/2006/main" count="598" uniqueCount="439">
  <si>
    <t>Кол-во  ОО</t>
  </si>
  <si>
    <t>Номера  ОО</t>
  </si>
  <si>
    <t>Указать № постановления органов местного самоуправления</t>
  </si>
  <si>
    <t>муниципальные</t>
  </si>
  <si>
    <t>Государственные</t>
  </si>
  <si>
    <t>государственные</t>
  </si>
  <si>
    <t>Примечание</t>
  </si>
  <si>
    <t>Обучаются на дому</t>
  </si>
  <si>
    <t>ВСЕГО</t>
  </si>
  <si>
    <t>ГОРОД</t>
  </si>
  <si>
    <t>СЕЛО</t>
  </si>
  <si>
    <t>Дошкольные образовательные организации</t>
  </si>
  <si>
    <t>Образовательные организации для детей дошкольного и младшего школьного возраста</t>
  </si>
  <si>
    <t>Общеобразовательные организации, имеющие в структуре дошкольные группы (в том числе специальные коррекционные ОО)</t>
  </si>
  <si>
    <t>Прогноз по годам:</t>
  </si>
  <si>
    <t>Кол-во  муниципальных ДОО</t>
  </si>
  <si>
    <t>в т.ч. автономных ДОО</t>
  </si>
  <si>
    <t>Кол-во  ДОО Минобороны РФ</t>
  </si>
  <si>
    <t>Кол-во  ДОО Минобороны РФ, переданных в муниципальную собственность</t>
  </si>
  <si>
    <t>Кол-во образовательных организаций для детей дошкольного и младшего школьного возраста</t>
  </si>
  <si>
    <t>Количество частных детских садов</t>
  </si>
  <si>
    <t>Количество семейных детских садов</t>
  </si>
  <si>
    <t xml:space="preserve">Количество ДОО, имеющих консультативные центры   </t>
  </si>
  <si>
    <t>Количество ДОО, имеющих   центры игровой поддержки ребенка</t>
  </si>
  <si>
    <t>Количество ДОО, имеющих гувернерскую службу</t>
  </si>
  <si>
    <t>Число индивидуальных предпринимателей, предоставляющих услуги в области дошкольного образования</t>
  </si>
  <si>
    <r>
      <t xml:space="preserve">Количество общеобразовательных организаций, </t>
    </r>
    <r>
      <rPr>
        <b/>
        <sz val="14"/>
        <color theme="1"/>
        <rFont val="Times New Roman"/>
        <family val="1"/>
        <charset val="204"/>
      </rPr>
      <t xml:space="preserve">имеющих  дошкольные группы </t>
    </r>
    <r>
      <rPr>
        <sz val="14"/>
        <color theme="1"/>
        <rFont val="Times New Roman"/>
        <family val="1"/>
        <charset val="204"/>
      </rPr>
      <t xml:space="preserve">(в том числе специальных коррекционных ОО, имеющих  дошкольные группы) </t>
    </r>
  </si>
  <si>
    <t>Использование зданий</t>
  </si>
  <si>
    <t>Муниципальные</t>
  </si>
  <si>
    <t>Количествово  ОО</t>
  </si>
  <si>
    <t>Название ведомства</t>
  </si>
  <si>
    <t>Номера  ОУ</t>
  </si>
  <si>
    <t>Количество мест в принятом ОО</t>
  </si>
  <si>
    <t>Для детей</t>
  </si>
  <si>
    <t>Число мест</t>
  </si>
  <si>
    <t>2-ого года жизни</t>
  </si>
  <si>
    <t>3-ого года жизни</t>
  </si>
  <si>
    <t>4-ого года жизни</t>
  </si>
  <si>
    <t>5-ого года жизни</t>
  </si>
  <si>
    <t>6-ого года жизни</t>
  </si>
  <si>
    <t>7-ого года жизни</t>
  </si>
  <si>
    <t>Количество детей во вновь открытых группах (фактическое)</t>
  </si>
  <si>
    <t>Количество групп</t>
  </si>
  <si>
    <t>Из общей численности детей, имеющих:</t>
  </si>
  <si>
    <t>Фонетическое недоразвитие речи</t>
  </si>
  <si>
    <t>Общее недоразвитие речи 2, 3,4 уровней</t>
  </si>
  <si>
    <t>Фонетико-фонематическое недоразвитие речи</t>
  </si>
  <si>
    <t>Нарушение произношения - фонетический дефект</t>
  </si>
  <si>
    <t xml:space="preserve">                                                                                        1.4. Информация о  деятельности структурных подразделений ДОО</t>
  </si>
  <si>
    <t xml:space="preserve">                                                                                        1.4.1. Деятельность логопедических пунктов:</t>
  </si>
  <si>
    <t>от 1 года до 2 лет</t>
  </si>
  <si>
    <t>от 2 до 3 лет</t>
  </si>
  <si>
    <t>Дети от 2 до 3 лет</t>
  </si>
  <si>
    <t xml:space="preserve">Дети в возрасте от 6 месяцев  до 1 года </t>
  </si>
  <si>
    <t>Дети от 1 года 
до 2 лет</t>
  </si>
  <si>
    <t>Родители, имеющие детей в возрасте от 0 до 3 лет</t>
  </si>
  <si>
    <t>Родители, имеющие детей в возрасте 
от 3 до 7 лет</t>
  </si>
  <si>
    <t>Возраст детей</t>
  </si>
  <si>
    <t>Число детей, проживающих в городе    (районе)</t>
  </si>
  <si>
    <t>Из них посещают дошкольные учреждения</t>
  </si>
  <si>
    <t>от 0 до 1 года</t>
  </si>
  <si>
    <t>от 2 лет до 3 лет</t>
  </si>
  <si>
    <t>от 3 лет до 4 лет</t>
  </si>
  <si>
    <t>от 4 лет до 5 лет</t>
  </si>
  <si>
    <t>от 5 лет до 6 лет</t>
  </si>
  <si>
    <t>от 6 лет до 7 лет</t>
  </si>
  <si>
    <t>от 7 лет до 8 лет</t>
  </si>
  <si>
    <t>Город</t>
  </si>
  <si>
    <t>Село</t>
  </si>
  <si>
    <t>Всего</t>
  </si>
  <si>
    <t xml:space="preserve">                                                                                              2. Анализ контингента детей дошкольного возраста.</t>
  </si>
  <si>
    <t>от 5 до 6 лет</t>
  </si>
  <si>
    <t>от 6 до 7 лет</t>
  </si>
  <si>
    <t>Численность детей в возрасте от 2 мес. до 3 лет, охваченных услугами дошкольного образования, в том числе:</t>
  </si>
  <si>
    <t>от 2 мес. до 1 года</t>
  </si>
  <si>
    <t>от 1 до 2 лет</t>
  </si>
  <si>
    <t>Охват дошкольным образованием  в % детей в возрасте от 2 мес. до 3 лет, в т.ч. детей в возрасте</t>
  </si>
  <si>
    <t>Из  них  посещают</t>
  </si>
  <si>
    <t xml:space="preserve">                                                                                                                                2.6. Число детей-инвалидов дошкольного возраста</t>
  </si>
  <si>
    <t>№ п/п</t>
  </si>
  <si>
    <t>Фамилия, имя, отчество ребенка</t>
  </si>
  <si>
    <t>Дата рождения</t>
  </si>
  <si>
    <t>1.</t>
  </si>
  <si>
    <t>2.</t>
  </si>
  <si>
    <t>3.</t>
  </si>
  <si>
    <t>Обеспеченность местами детей, находящихся в ДОО 
(на 100 мест приходится детей)</t>
  </si>
  <si>
    <t>Обеспеченность детского населения местами в ДОО 
(мест на 1000 детей)</t>
  </si>
  <si>
    <t xml:space="preserve">Город </t>
  </si>
  <si>
    <t>от 1 года до 3 лет</t>
  </si>
  <si>
    <t xml:space="preserve">от 3 до 5 лет </t>
  </si>
  <si>
    <t xml:space="preserve">от 5 до 7 лет </t>
  </si>
  <si>
    <t xml:space="preserve">от 2 мес. до 1 года </t>
  </si>
  <si>
    <t>от1 года до 1,5 лет</t>
  </si>
  <si>
    <t>1,5 – 3 лет</t>
  </si>
  <si>
    <t>3- 4 года</t>
  </si>
  <si>
    <t>5-6 лет</t>
  </si>
  <si>
    <t>- дети-инвалиды</t>
  </si>
  <si>
    <t>Численность детей, получивших путевки в ДОО за отчетный год</t>
  </si>
  <si>
    <r>
      <t>Численность детей</t>
    </r>
    <r>
      <rPr>
        <b/>
        <sz val="14"/>
        <color theme="1"/>
        <rFont val="Times New Roman"/>
        <family val="1"/>
        <charset val="204"/>
      </rPr>
      <t>, нуждающихся, но не обеспеченных местами в ДОО</t>
    </r>
  </si>
  <si>
    <t>Втом числе дети с ограниченными возможностями здоровья</t>
  </si>
  <si>
    <t>В том числе 
- дети с ограниченными возможностями здоровья</t>
  </si>
  <si>
    <t>Средняя стоимость присмотра и ухода в год</t>
  </si>
  <si>
    <t>Стоимость присмотра и ухода  в день</t>
  </si>
  <si>
    <t>Средний размер  в месяц</t>
  </si>
  <si>
    <t>Размер родительской платы в день установленный НПА</t>
  </si>
  <si>
    <t>Доля родительской платы в расходах на присмотр и уход за  ребенком в день (%)</t>
  </si>
  <si>
    <t xml:space="preserve">Количество ДОО, реализующих   программы дошкольного образования </t>
  </si>
  <si>
    <t>8- часовое пребывание</t>
  </si>
  <si>
    <t>10,5 - часовое пребывание</t>
  </si>
  <si>
    <t>12- часовое пребывание</t>
  </si>
  <si>
    <t>13- часовое пребывание</t>
  </si>
  <si>
    <t xml:space="preserve">                                                                                                4. Режим функционирования ДОО: </t>
  </si>
  <si>
    <t>3-х час пребывание</t>
  </si>
  <si>
    <t>4-х час пребывание</t>
  </si>
  <si>
    <t>5-час пребывание</t>
  </si>
  <si>
    <t>ДОО</t>
  </si>
  <si>
    <t>Общеобразовательные организации</t>
  </si>
  <si>
    <t>Организации  дополнительного образования</t>
  </si>
  <si>
    <t>В экспериментальной деятельности на федеральном уровне (указать тему, наименование ДОО)</t>
  </si>
  <si>
    <t>первая</t>
  </si>
  <si>
    <t>высшая</t>
  </si>
  <si>
    <t>Аттестованы на соответствие занимаемой должности</t>
  </si>
  <si>
    <t>Воспитатель</t>
  </si>
  <si>
    <t>Инструктор  по физической культуре</t>
  </si>
  <si>
    <t>Педагог-психолог</t>
  </si>
  <si>
    <t>Учитель-логопед</t>
  </si>
  <si>
    <t>Учитель-дефектолог</t>
  </si>
  <si>
    <t>Старший  воспитатель</t>
  </si>
  <si>
    <t>Социальный  педагог</t>
  </si>
  <si>
    <t>Медицинские сестры</t>
  </si>
  <si>
    <t>Заведующий ДОО</t>
  </si>
  <si>
    <t>Зам. заведующей  по УВР</t>
  </si>
  <si>
    <t>Зам. заведующей  по АХР</t>
  </si>
  <si>
    <r>
      <t xml:space="preserve">                                             7. Кадровое обеспечение ДОО,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реализующих образовательные  программы дошкольного образования </t>
    </r>
  </si>
  <si>
    <t>Педагогические работники</t>
  </si>
  <si>
    <t>Руководящие работники</t>
  </si>
  <si>
    <t>Административный- персонал</t>
  </si>
  <si>
    <t>Педагогический персонал</t>
  </si>
  <si>
    <t>Медицинский персонал</t>
  </si>
  <si>
    <t>Обслуживающий персонал</t>
  </si>
  <si>
    <r>
      <t xml:space="preserve">                                                       1.3.</t>
    </r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Реорганизация образовательных организаций, реализующих образовательные программы дошкольного образования:</t>
    </r>
  </si>
  <si>
    <t xml:space="preserve">                                                          Список детей-инвалидов, не посещающих ДОО</t>
  </si>
  <si>
    <r>
      <t xml:space="preserve">Общеобразовательные организации, имеющие </t>
    </r>
    <r>
      <rPr>
        <b/>
        <sz val="12"/>
        <color theme="1"/>
        <rFont val="Times New Roman"/>
        <family val="1"/>
        <charset val="204"/>
      </rPr>
      <t>в структуре дошкольные группы</t>
    </r>
    <r>
      <rPr>
        <sz val="12"/>
        <color theme="1"/>
        <rFont val="Times New Roman"/>
        <family val="1"/>
        <charset val="204"/>
      </rPr>
      <t xml:space="preserve"> (в том числе специальные коррекционные ОО)</t>
    </r>
  </si>
  <si>
    <t xml:space="preserve">1. Информация о сети образовательных организаций, реализующих образовательные программы дошкольного образования
</t>
  </si>
  <si>
    <t>Перечень вопросов для собеседования по функционированию дошкольных образовательных организаций Мурманской области в   2015/ 2016 учебном году</t>
  </si>
  <si>
    <t>негосударственные</t>
  </si>
  <si>
    <t>частные</t>
  </si>
  <si>
    <t>Наименование образовательных организаций</t>
  </si>
  <si>
    <t>Исполнители:</t>
  </si>
  <si>
    <t>Ф.И.О</t>
  </si>
  <si>
    <t>должность</t>
  </si>
  <si>
    <t>раб.тел.</t>
  </si>
  <si>
    <t>моб.тел.</t>
  </si>
  <si>
    <t>e-mail</t>
  </si>
  <si>
    <t>Охват посещающих ДОО</t>
  </si>
  <si>
    <t xml:space="preserve"> 1.2.  Прогноз развития сети:</t>
  </si>
  <si>
    <t>На 01.01.2016</t>
  </si>
  <si>
    <t>2016 год (прогноз)</t>
  </si>
  <si>
    <t>Количество дополнительных мест, которые будут созданы в 2016 году(перечислить планируемые меры за счет которых будет обеспечено введение мест)</t>
  </si>
  <si>
    <t>Численность детей, посещающих ЦИПРы всего</t>
  </si>
  <si>
    <t>Численность детей, посещающих логопункты всего</t>
  </si>
  <si>
    <t>Кол-во ДОО, участвующих в инновационной деятельности на региональном уровне (указать тему и наименование ДОО)</t>
  </si>
  <si>
    <t>Период</t>
  </si>
  <si>
    <t>Общее кол-во детей, по данным Росстата</t>
  </si>
  <si>
    <t>Информация о деятельности консультационного центра  для родителей (законных представителей),
 обеспечивающих получение детьми  дошкольного образования в форме семейного образования</t>
  </si>
  <si>
    <t>Наименование проведенных мероприятий/
Наименование ДОО</t>
  </si>
  <si>
    <t>ДОО №</t>
  </si>
  <si>
    <t>Число введенных ставок, распределение по штатному расписанию</t>
  </si>
  <si>
    <t>Численность родителей (законных представителей), обратившихся в КЦ за отчетный период, из них:</t>
  </si>
  <si>
    <t>2.1.</t>
  </si>
  <si>
    <t>Численность родителей (законных представителей), заключивших договор между родителем (законным представителем) и образовательной организацией</t>
  </si>
  <si>
    <t>Число договоров о взаимодействии образовательной организации с медицинскими учреждениями, центрами психолого-педагогической поддержки, центрами социальной поддержки населения и другими организациями</t>
  </si>
  <si>
    <t>Перечислить организации, с которыми заключены договоры</t>
  </si>
  <si>
    <t>Количество мероприятий  по оказанию психолого-педагогической и консультативной помощи родителям (законным представителям), в том числе:</t>
  </si>
  <si>
    <t>4.1.</t>
  </si>
  <si>
    <t>Групповые формы работы (указать общее число проведенных мероприятий за отчетный период), в том числе:</t>
  </si>
  <si>
    <t>4.1.1.</t>
  </si>
  <si>
    <t>Тематические лекции по общим вопросам развития и воспитания детей</t>
  </si>
  <si>
    <t>4.1.2.</t>
  </si>
  <si>
    <t>Семинары-практикумы</t>
  </si>
  <si>
    <t>4.1.3.</t>
  </si>
  <si>
    <t>Дни открытых дверей</t>
  </si>
  <si>
    <t>4.1.4.</t>
  </si>
  <si>
    <t>Коллективные беседы</t>
  </si>
  <si>
    <t>4.1.5.</t>
  </si>
  <si>
    <t>Совместные занятия специалистов с детьми и их родителями</t>
  </si>
  <si>
    <t>Указать должности специалистов, участвующих в проведении мероприятий</t>
  </si>
  <si>
    <t>4.1.6.</t>
  </si>
  <si>
    <t>Круглые столы по общим вопросам развития и воспитания детей</t>
  </si>
  <si>
    <t>4.1.7.</t>
  </si>
  <si>
    <t>Родительские собрания</t>
  </si>
  <si>
    <t>4.1.8.</t>
  </si>
  <si>
    <t>Количество организованных тематических выставок</t>
  </si>
  <si>
    <t>4.2.</t>
  </si>
  <si>
    <t>Индивидуальные формы работы (указать общее число проведенных мероприятий за отчетный период), в том числе:</t>
  </si>
  <si>
    <t>4.2.1.</t>
  </si>
  <si>
    <t>Количество индивидуальные консультаций родителей (законных предствавителей), проведенных  по запросу, в том числе:</t>
  </si>
  <si>
    <t>4.2.2.</t>
  </si>
  <si>
    <t>Количество индивидуальные консультаций для родителей (законных представителей) по созданию развивающей среды в условиях семейного воспитания</t>
  </si>
  <si>
    <t>4.2.3.</t>
  </si>
  <si>
    <t>Другие индивидуальные формы работы</t>
  </si>
  <si>
    <t>Перечислить используемые формы работы</t>
  </si>
  <si>
    <t>Количество мероприятий  по оказанию диагностической и консультативной помощи родителям (законным представителям),  том числе</t>
  </si>
  <si>
    <t>5.1.</t>
  </si>
  <si>
    <t>Количество обращений к педагогу-психологу</t>
  </si>
  <si>
    <t>5.2.</t>
  </si>
  <si>
    <t>Количество обращений к учителю-логопеду</t>
  </si>
  <si>
    <t>5.3.</t>
  </si>
  <si>
    <t>Количество обращений к учителю-дефектологу</t>
  </si>
  <si>
    <t>5.4.</t>
  </si>
  <si>
    <t>Количество проведенных тренинговых занятий для групп родителей (законных представителей) по коррекции детско-родительских отношений на основе результатов диагностики</t>
  </si>
  <si>
    <t>Количество разработанных индивидуальных программ  организации психолого-педагогического сопровождения ребенка</t>
  </si>
  <si>
    <t xml:space="preserve"> </t>
  </si>
  <si>
    <t>Количество проведенных совместных занятий специалистов с детьми и их родителями, на которых родители учатся взаимодействию со своим ребенком</t>
  </si>
  <si>
    <t>Количество мероприятий  по оказанию методической  и консультативной родителям (законным представителям), в том числе:</t>
  </si>
  <si>
    <t>6.1.</t>
  </si>
  <si>
    <t>Количество обращений к старшему воспитателю (заместителю заведующего по УВР)</t>
  </si>
  <si>
    <t>6.2.</t>
  </si>
  <si>
    <t>Количество обращений к музыкальному руководителю, инструктору по физической культуре</t>
  </si>
  <si>
    <t>6.3.</t>
  </si>
  <si>
    <t>Количество проведенных консультаций по вопросам организации детской деятельности</t>
  </si>
  <si>
    <t>6.4.</t>
  </si>
  <si>
    <t>Количество разработанных индивидуальных программ по развитию детей</t>
  </si>
  <si>
    <t>6.5.</t>
  </si>
  <si>
    <t>6.7.</t>
  </si>
  <si>
    <t>Количество проведенных групповых консультаций</t>
  </si>
  <si>
    <t>Организация взаимодействия со СМИ (указать количество мероприятий)</t>
  </si>
  <si>
    <t>Сведения о консультационных центрах по предоставлению методической, психолого-педагогической, диагностической и консультативной помощи родителям (законным представителям) несовершеннолетних обучающихся</t>
  </si>
  <si>
    <t>Общее количество созданных и функционирующих в муниципальном образовании консультационных центрах</t>
  </si>
  <si>
    <t>Головная организация («База»), при которой создан консультационный центр</t>
  </si>
  <si>
    <t>Общеобразовательная организация</t>
  </si>
  <si>
    <t>Дошкольная образовательная организация</t>
  </si>
  <si>
    <t>Муниципалитет</t>
  </si>
  <si>
    <t>Другие формы организации</t>
  </si>
  <si>
    <t>методическая</t>
  </si>
  <si>
    <t>Психолого-педагогическая</t>
  </si>
  <si>
    <t>диагностическая</t>
  </si>
  <si>
    <t>консультативная</t>
  </si>
  <si>
    <t>до 1-ого года жизни</t>
  </si>
  <si>
    <t>8 -ого года жизни</t>
  </si>
  <si>
    <t>Наименование  ДОО</t>
  </si>
  <si>
    <t>Количество созданных и функционирующих в муниципальном образовании  ЦИПРов</t>
  </si>
  <si>
    <t xml:space="preserve">  Из них: </t>
  </si>
  <si>
    <t>Наименование  ДОО, имеющих Центры игровой поддержки ребенка</t>
  </si>
  <si>
    <t>Наименование МОУО</t>
  </si>
  <si>
    <t>Общее число обращений родителей  в консультационный центр</t>
  </si>
  <si>
    <t>ВСЕГО:</t>
  </si>
  <si>
    <r>
      <t>всего</t>
    </r>
    <r>
      <rPr>
        <sz val="14"/>
        <color theme="1"/>
        <rFont val="Times New Roman"/>
        <family val="1"/>
        <charset val="204"/>
      </rPr>
      <t xml:space="preserve">  -  от  0  до  8 лет</t>
    </r>
  </si>
  <si>
    <t xml:space="preserve">от 6 до 6,6 лет </t>
  </si>
  <si>
    <t>от 6,7 лет до 7 лет</t>
  </si>
  <si>
    <t>от 7 до 8 лет</t>
  </si>
  <si>
    <t>Количество групп для детей в возрасте, в том числе:</t>
  </si>
  <si>
    <t>Заполнить ячейки только выделенные зеленым цветом!</t>
  </si>
  <si>
    <t>Кол-во детей, по данным Росстата в возрасте от 1  до 7 лет</t>
  </si>
  <si>
    <t xml:space="preserve"> Количество детей от 3 до 7 лет, охваченных дошкольным образованием</t>
  </si>
  <si>
    <t xml:space="preserve"> Количество детей от 5 до 7 лет, охваченных дошкольным образованием</t>
  </si>
  <si>
    <t xml:space="preserve">Доля детей от 1 до 7 лет скорректированной на численность детей, обучающихся в школе  </t>
  </si>
  <si>
    <t xml:space="preserve"> Количество детей от 1  до 7 лет, скорректированной на численность детей, обучающихся в школе  </t>
  </si>
  <si>
    <t>Кол-во детей, по данным Росстата в возрасте от 3  до 7 лет</t>
  </si>
  <si>
    <t xml:space="preserve">Доля детей от 3 до 7 лет скорректированной на численность детей, обучающихся в школе  </t>
  </si>
  <si>
    <t>Кол-во детей, по данным Росстата в возрасте от 5  до 7 лет</t>
  </si>
  <si>
    <t xml:space="preserve">    (отношение численности детей   указанной возрастной категории, к численности  детей данной возрастной категории, проживающих на территории региона) </t>
  </si>
  <si>
    <t>Группы ДОО</t>
  </si>
  <si>
    <t xml:space="preserve">                                                                                                    (приложить список детей-инвалидов, не посещающих  ДОО,  с  указанием  даты  рождения)</t>
  </si>
  <si>
    <t xml:space="preserve">  2.7. Прогноз обеспеченности местами детей, находящихся в дошкольных образовательных организациях</t>
  </si>
  <si>
    <r>
      <t xml:space="preserve"> 2.8  Потребность населения  в услугах  ДОО</t>
    </r>
    <r>
      <rPr>
        <sz val="16"/>
        <color theme="1"/>
        <rFont val="Times New Roman"/>
        <family val="1"/>
        <charset val="204"/>
      </rPr>
      <t xml:space="preserve">  </t>
    </r>
  </si>
  <si>
    <t>Численность детей , в том числе:</t>
  </si>
  <si>
    <t>Стоимость питания 1 ребенка в день
(раннего возраста)</t>
  </si>
  <si>
    <t>Стоимость питания 1 ребенка в день
(дошкольного возраста)</t>
  </si>
  <si>
    <t xml:space="preserve"> 3.1. Информация о размере родительской платы </t>
  </si>
  <si>
    <t>14 - часовое пребывание</t>
  </si>
  <si>
    <t>Имеют категории:</t>
  </si>
  <si>
    <t xml:space="preserve">7.2. Информация о повышении квалификации руководящих и педагогических работников, прошедших повышение квалификации и переподготовку </t>
  </si>
  <si>
    <r>
      <t xml:space="preserve">  8. Размер среднемесячной заработной платы  </t>
    </r>
    <r>
      <rPr>
        <sz val="14"/>
        <color theme="1"/>
        <rFont val="Times New Roman"/>
        <family val="1"/>
        <charset val="204"/>
      </rPr>
      <t xml:space="preserve"> </t>
    </r>
  </si>
  <si>
    <t>Не аттестованы</t>
  </si>
  <si>
    <t>Из них (не аттестованы):
молодые специалисты</t>
  </si>
  <si>
    <t>Направленности групп</t>
  </si>
  <si>
    <t>Количество детей в данных группах</t>
  </si>
  <si>
    <t>% доля охвата от общего числа детей</t>
  </si>
  <si>
    <t>Группы компенсирующей направленности</t>
  </si>
  <si>
    <t>Количество групп ВСЕГО, в них детей</t>
  </si>
  <si>
    <t>- с нарушениями слуха</t>
  </si>
  <si>
    <t>Группы комбинированной направленности</t>
  </si>
  <si>
    <t>Группы оздоровительной направленности</t>
  </si>
  <si>
    <t>Группы общеразвивающей направленности</t>
  </si>
  <si>
    <t>Всего детей</t>
  </si>
  <si>
    <t>Из них детей с ОВЗ</t>
  </si>
  <si>
    <t>Из них детей-инвалидов</t>
  </si>
  <si>
    <t>Группы оздоровительной направлености</t>
  </si>
  <si>
    <t>- с туберкулезной интоксикацией</t>
  </si>
  <si>
    <t>- с аллергопатологией</t>
  </si>
  <si>
    <t>- группы для детей ЧДБ</t>
  </si>
  <si>
    <t xml:space="preserve">Количество групп </t>
  </si>
  <si>
    <t>в том числе детей-инвалидов</t>
  </si>
  <si>
    <t>Количество групп ВСЕГО, в них детей:</t>
  </si>
  <si>
    <r>
      <t>2.5.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 xml:space="preserve">Анализ численности детей, посещающих оздоровительные группы. </t>
    </r>
  </si>
  <si>
    <t>Число детей-инвалидов дошк. возраста, проживающих на территории муниципального образования</t>
  </si>
  <si>
    <t>Охваченные вариативными формами дошкольного образования</t>
  </si>
  <si>
    <t>Консультационные центры</t>
  </si>
  <si>
    <t>ЦИПРы</t>
  </si>
  <si>
    <t>Гувернерская служба</t>
  </si>
  <si>
    <t xml:space="preserve">2.5.1. Анализ численности детей, посещающих компенсирующие группы.
Заполнить ячейки только выделенные зеленым цветом!
</t>
  </si>
  <si>
    <t>Обучаются в форме семейного образования</t>
  </si>
  <si>
    <t>1.1. Количество образовательных организаций, реализующих образовательные программы дошкольного образования по состоянию 
на 01.01.2017 года</t>
  </si>
  <si>
    <t xml:space="preserve">                    Число образовательных  закрытых в 2016 году:</t>
  </si>
  <si>
    <t xml:space="preserve">                    Число ОО, принятых в муниципальную собственность от различных ведомств в 2016 году:</t>
  </si>
  <si>
    <t>2016 год</t>
  </si>
  <si>
    <t xml:space="preserve">                   Число ОО, реорганизованных в 2016 году: </t>
  </si>
  <si>
    <t xml:space="preserve">                   Количество вновь открытых  в 2016 году  групп в функционирующих в ДОО (дополнительно к ранее функционировавшим), прогноз на 2016 год:</t>
  </si>
  <si>
    <t>2017
(первое полугодие) прогноз</t>
  </si>
  <si>
    <t>2017
(прогноз на 1 полугодие )</t>
  </si>
  <si>
    <t>2.2. Численность детей в возрасте от 5 до 7 лет, осваивающих программу начального общего образования
по состоянию на 01.01.2017 года</t>
  </si>
  <si>
    <r>
      <t>Численность детей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в общеобразовательных учреждениях по состоянию на 01.01.2017 года</t>
    </r>
  </si>
  <si>
    <t>Всего по состоянию на 01.01.2017 года</t>
  </si>
  <si>
    <r>
      <t xml:space="preserve">Численность детей, заканчивающих дошкольное образование в ДОО и поступающих в первые классы общеобразовательных организаций            с 1 сентября 2017 года </t>
    </r>
    <r>
      <rPr>
        <b/>
        <sz val="14"/>
        <color theme="1"/>
        <rFont val="Times New Roman"/>
        <family val="1"/>
        <charset val="204"/>
      </rPr>
      <t>(прогноз):</t>
    </r>
  </si>
  <si>
    <t xml:space="preserve">  2.3. Охват общественным  дошкольным образованием  детей раннего возраста по состоянию на 01.01.2017</t>
  </si>
  <si>
    <r>
      <t xml:space="preserve"> 2.4. Охват общественным дошкольным образованием детей дошкольного возраста (%).
</t>
    </r>
    <r>
      <rPr>
        <b/>
        <sz val="16"/>
        <color rgb="FFFF0000"/>
        <rFont val="Times New Roman"/>
        <family val="1"/>
        <charset val="204"/>
      </rPr>
      <t xml:space="preserve"> Данные заполняются за 2016 год</t>
    </r>
  </si>
  <si>
    <t xml:space="preserve">2016 г.факт </t>
  </si>
  <si>
    <t>2017 г. прогноз</t>
  </si>
  <si>
    <t>2018 г.прогноз</t>
  </si>
  <si>
    <t xml:space="preserve"> 2.8.1. Численность детей, состоящих на учете для определения в ДОО, но не нуждающихсяв предоставлении места в ДОО
 по состоянию на 01.01.2017</t>
  </si>
  <si>
    <t xml:space="preserve">   2.8.2. Численность детей, состоящих на учете для определения в ДОО,   нуждающихся в предоставлении места 
    в ДОО по состоянию на 01.01.2017, но таковыми не обеспеченные</t>
  </si>
  <si>
    <t>3. Информация о стоимости присмотра и ухода за   детьми в ДОО на 01.01.2017 г.</t>
  </si>
  <si>
    <t>2017 
(прогноз)</t>
  </si>
  <si>
    <t>2017
(прогноз)</t>
  </si>
  <si>
    <t>2017 прогноз</t>
  </si>
  <si>
    <t xml:space="preserve">                                         5. Информация о группах кратковременного пребывания по состоянию на 01.01.2017 года:</t>
  </si>
  <si>
    <r>
      <t xml:space="preserve"> 6. Организация инновационной деятельности в 2016/2017 году
</t>
    </r>
    <r>
      <rPr>
        <b/>
        <sz val="10"/>
        <color rgb="FFFF0000"/>
        <rFont val="Times New Roman"/>
        <family val="1"/>
        <charset val="204"/>
      </rPr>
      <t>* Указать, направления инновационной  деятельности</t>
    </r>
  </si>
  <si>
    <t xml:space="preserve"> 7.1. Информация о численности педагогических работников по состоянию на 01.01.2017</t>
  </si>
  <si>
    <t>Наличие вакансий на 01.01.2017</t>
  </si>
  <si>
    <t>На 01.01.2017</t>
  </si>
  <si>
    <t xml:space="preserve"> - нарушениями речи</t>
  </si>
  <si>
    <t xml:space="preserve"> - с нарушением зрения</t>
  </si>
  <si>
    <t xml:space="preserve"> - с нарушением интеллекта</t>
  </si>
  <si>
    <t>- с задержкой психического развития</t>
  </si>
  <si>
    <t xml:space="preserve">- с нарушением опорно-двигательного аппарата  </t>
  </si>
  <si>
    <t xml:space="preserve"> - со сложным дефектом</t>
  </si>
  <si>
    <t xml:space="preserve"> - другого профиля</t>
  </si>
  <si>
    <t xml:space="preserve"> 1.4.2. Деятельность Центров игровой поддержки ребенка
по состоянию на 31.12.2016 года
</t>
  </si>
  <si>
    <t>Количество ДОО, имеющих логопедические пункты по состоянию на 01.01.2017</t>
  </si>
  <si>
    <t>2017 (первое полугодие) прогноз</t>
  </si>
  <si>
    <t>Общее количество оказанной (за 2016)</t>
  </si>
  <si>
    <t xml:space="preserve">                                                          2.1. Численность детей от 0 до 8 лет, проживающих в районе (городе) по состоянию на 31.12.2016</t>
  </si>
  <si>
    <t>(По состоянию на 01.01.2017 г.):</t>
  </si>
  <si>
    <t>Штатная численность на 01.01.2017(ставки)</t>
  </si>
  <si>
    <t>Численность фактическая на 01.01.2017 (чел.)</t>
  </si>
  <si>
    <t>Муз. руководитель</t>
  </si>
  <si>
    <t>+</t>
  </si>
  <si>
    <t>Кухарева Татьяна Александровна</t>
  </si>
  <si>
    <t>методист МБУО ИМЦ</t>
  </si>
  <si>
    <t>8(81537) 4-30-48</t>
  </si>
  <si>
    <t>kuhareva@severomorsk-edu.ru</t>
  </si>
  <si>
    <t>Муниципальное бюджетное дошкольное образовательное учреждение детский сад №7 г. Североморска</t>
  </si>
  <si>
    <t>Муниципальное бюджетное дошкольное образовательное учреждение детский сад №10 комбинированного вида  п. Сафоново - 1</t>
  </si>
  <si>
    <t>Муниципальное бюджетное дошкольное образовательное учреждение детский сад № 12 г. Североморска</t>
  </si>
  <si>
    <t xml:space="preserve"> Муниципальное бюджетное дошкольное образовательное детский сад №30 комбинированного вида г. Североморска</t>
  </si>
  <si>
    <t>Муниципальное бюджетное дошкольное образовательное учреждение детский сад № 31 г. Североморска</t>
  </si>
  <si>
    <t xml:space="preserve"> Муниципальное бюджетное дошкольное образовательное детский сад №49 комбинированного вида г. Североморска</t>
  </si>
  <si>
    <t>Муниципальное бюджетное дошкольное образовательное учреждение детский сад № 50 комбинированного вида г. Североморска</t>
  </si>
  <si>
    <t>Муниципальное бюджетное дошкольное учреждение детский сад №51 ЗАТО г.Североморск</t>
  </si>
  <si>
    <t>─</t>
  </si>
  <si>
    <t>Абдуризаева Самира Анверовна</t>
  </si>
  <si>
    <t>30.09.2012г.</t>
  </si>
  <si>
    <t>Компенсация по 31.05.2017 г</t>
  </si>
  <si>
    <t>Асылгужина Эвелина Рамилевна</t>
  </si>
  <si>
    <t>21.01.2015г.</t>
  </si>
  <si>
    <t>Гайдуков Александр Сергеевич</t>
  </si>
  <si>
    <t>07.08.2011г.</t>
  </si>
  <si>
    <t xml:space="preserve"> Компенсация по 31.05.2017 г</t>
  </si>
  <si>
    <t>Горина Элеонора Константиновна</t>
  </si>
  <si>
    <t>27.09.2010г.</t>
  </si>
  <si>
    <t>Не оформила</t>
  </si>
  <si>
    <t>Егорова  Анна Антоновна</t>
  </si>
  <si>
    <t>19.01.2015г.</t>
  </si>
  <si>
    <t>не оформила</t>
  </si>
  <si>
    <t>Зайцев Максим Александрович</t>
  </si>
  <si>
    <t>11.04.2014г.</t>
  </si>
  <si>
    <t>Компенсация по 31.12.2016 г</t>
  </si>
  <si>
    <t>Зорин Степан Германович</t>
  </si>
  <si>
    <t>28.04.2014г.</t>
  </si>
  <si>
    <t>Касумова  Амина Эйваз Кызы</t>
  </si>
  <si>
    <t>20.04.2013г.</t>
  </si>
  <si>
    <t xml:space="preserve">Компенсация по 31.05.2017 г </t>
  </si>
  <si>
    <t>Кононюк София Александровна</t>
  </si>
  <si>
    <t>28.09.2012г.</t>
  </si>
  <si>
    <t>Кудрявых Александр Сергеевич</t>
  </si>
  <si>
    <t>04.05.2015г.</t>
  </si>
  <si>
    <t>Кузнецова Варвара Васильевна</t>
  </si>
  <si>
    <t>05.07.2011г.</t>
  </si>
  <si>
    <t>Кузьмина Полина Семёновна</t>
  </si>
  <si>
    <t>27.11.2013г.</t>
  </si>
  <si>
    <t>Малышева Софья Романовна</t>
  </si>
  <si>
    <t>22.11.2013г.</t>
  </si>
  <si>
    <t>Марченков Иван Александрович</t>
  </si>
  <si>
    <t>14.11.2012г.</t>
  </si>
  <si>
    <t>Компенсация по 31.12.2016г</t>
  </si>
  <si>
    <t>Мороз Екатерина Максимовна</t>
  </si>
  <si>
    <t>17.02.2014г.</t>
  </si>
  <si>
    <t>Обучение на дому специалистами МБДОУ д/с № 51</t>
  </si>
  <si>
    <t>Оборский Юрий Никитич</t>
  </si>
  <si>
    <t>14.05.2014г.</t>
  </si>
  <si>
    <t xml:space="preserve">Компенсация по 31.12.2016 г   </t>
  </si>
  <si>
    <t>Семеняко Алиса Валерьевна</t>
  </si>
  <si>
    <t>06.04.2015г.</t>
  </si>
  <si>
    <t>Компенсация по  31.05.2017 г</t>
  </si>
  <si>
    <t>Серченко София Алексеевна</t>
  </si>
  <si>
    <t>26.01.2015г.</t>
  </si>
  <si>
    <t>Компенсация по 31.05.2017г</t>
  </si>
  <si>
    <t>Ступа Егор  Васильевич</t>
  </si>
  <si>
    <t>04.01.2011г.</t>
  </si>
  <si>
    <t>Федосеев Дмитрий Владимирович</t>
  </si>
  <si>
    <t>24.09.2013г.</t>
  </si>
  <si>
    <t>Компенсация по 30.11.2017г.</t>
  </si>
  <si>
    <t>Таиров Артём Андреевич</t>
  </si>
  <si>
    <t>20.01.2016г.</t>
  </si>
  <si>
    <t>Цыбанева  Кира Юрьевна</t>
  </si>
  <si>
    <t>19.10.2012г.</t>
  </si>
  <si>
    <t>Шулика Екатерина Игоревна</t>
  </si>
  <si>
    <t>15.04.2015г.</t>
  </si>
  <si>
    <t>Компенсация  по 31.12.2016г</t>
  </si>
  <si>
    <t xml:space="preserve">* 4 ребенка посещают ДОО  в г. Мурманске, 1 ребёнок посещает ДОУ Министерства обороны </t>
  </si>
  <si>
    <t>МБДОУ д/с № 8</t>
  </si>
  <si>
    <t>1ставка (0,25- учителя -логопеда, 025- педагога -психолога, 0,25 -воспитателя, 0,25 -воспитателя)</t>
  </si>
  <si>
    <t>Заведующий хозяйством</t>
  </si>
  <si>
    <t xml:space="preserve">Зам.заведующего детским садом </t>
  </si>
  <si>
    <t>Зам.заведующего по обеспечению безопасности</t>
  </si>
  <si>
    <t xml:space="preserve">                                                          2.1. Численность детей от 0 до 8 лет, проживающих в районе (городе) по состоянию на 31.12.2016  с учетом садов Минобороны РФ</t>
  </si>
  <si>
    <t>с учетом Минобороны</t>
  </si>
  <si>
    <r>
      <t xml:space="preserve"> </t>
    </r>
    <r>
      <rPr>
        <b/>
        <sz val="12"/>
        <color theme="1"/>
        <rFont val="Times New Roman"/>
        <family val="1"/>
        <charset val="204"/>
      </rPr>
      <t>«Введение федерального государственного образовательного стандарта дошкольного образования»</t>
    </r>
    <r>
      <rPr>
        <sz val="12"/>
        <color theme="1"/>
        <rFont val="Times New Roman"/>
        <family val="1"/>
        <charset val="204"/>
      </rPr>
      <t xml:space="preserve">: </t>
    </r>
  </si>
  <si>
    <t>- «Психологическое сопровождение введения ФГОС ДО» - МБДОУ д/с № 11;</t>
  </si>
  <si>
    <t>- «Методическое сопровождение введения федерального государственного стандарта дошкольного образования» - МБДОУ д/с № 17;</t>
  </si>
  <si>
    <t>- «Деятельностный подход в образовательном процессе ДОО» - МБДОУ д/с № 8;</t>
  </si>
  <si>
    <t xml:space="preserve"> - «Адаптивные образовательные программы для детей с ограниченными возможностями здоровья» - МБДОУ д/с № 47.</t>
  </si>
  <si>
    <r>
      <t xml:space="preserve"> «</t>
    </r>
    <r>
      <rPr>
        <b/>
        <sz val="12"/>
        <color theme="1"/>
        <rFont val="Times New Roman"/>
        <family val="1"/>
        <charset val="204"/>
      </rPr>
      <t>Механизмы реализации ФГОС и ФГТ на основе деятельностного метода Л.Г. Петерсон с позиций непрерывности образовательного процесса на ступенях ДОУ – начальная школа – средняя школа» в инновационном модуле для дошкольных образовательных учреждений.</t>
    </r>
  </si>
  <si>
    <t>Заключены договора с директором Центра системно – деятельностной педагогики «Школа 2000…» АПК и ППРО, д.п.н. Л.Г. Петерсон в период с августа по октябрь 2011 года. Срок действия договора -  до 01.06.2016г.)</t>
  </si>
  <si>
    <t>Приказ Министерства образования и науки Мурманской области № 43 от 13.01.2012  «О реализации федерального эксперимента в образовательных учреждениях Мурманской области по теме «Механизмы реализации ФГОС и ФГТ на основе деятельностного метода Л.Г. Петерсон с позиций непрерывности образовательного процесса на ступенях ДОУ – начальная школа – средняя школа».Участники эксперимента:  МБДОУ д/с № 8, МБДОУ д/с № 11, МБДОУ д/с № 17, МБДОУ д/с № 44, МБДОУ д/с № 47, МБДОУ  д/с № 49.</t>
  </si>
  <si>
    <t>МБДОУ д\с 8, 11  Федеральная инновационная площадка  по  теме:   «Механизмы внедрения системно-деятельностного подхода с позиций непрерывности образования (ДО – НОО – ООО)»</t>
  </si>
  <si>
    <t>МБДОУ д\с  8, 11  Федеральная инновационная площадка  по  теме:   «Механизмы внедрения системно-деятельностного подхода с позиций непрерывности образования (ДО – НОО – ООО)»</t>
  </si>
  <si>
    <t>ДОО №8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</si>
</sst>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BE5F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9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1" fillId="0" borderId="0" xfId="0" applyFont="1"/>
    <xf numFmtId="0" fontId="8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 wrapText="1"/>
    </xf>
    <xf numFmtId="0" fontId="11" fillId="0" borderId="11" xfId="0" applyFont="1" applyBorder="1" applyAlignment="1">
      <alignment vertical="top" wrapText="1"/>
    </xf>
    <xf numFmtId="0" fontId="5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4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9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19" xfId="0" applyBorder="1"/>
    <xf numFmtId="0" fontId="8" fillId="0" borderId="9" xfId="0" applyFont="1" applyBorder="1" applyAlignment="1">
      <alignment horizontal="left" vertical="center" wrapText="1"/>
    </xf>
    <xf numFmtId="0" fontId="12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0" xfId="0" applyFont="1" applyAlignment="1"/>
    <xf numFmtId="0" fontId="14" fillId="0" borderId="0" xfId="0" applyFont="1"/>
    <xf numFmtId="0" fontId="4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7" fillId="0" borderId="0" xfId="0" applyFont="1"/>
    <xf numFmtId="0" fontId="12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left" vertical="top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4" borderId="1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9" fontId="8" fillId="4" borderId="1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0" fontId="8" fillId="4" borderId="11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0" fillId="5" borderId="1" xfId="0" applyFill="1" applyBorder="1"/>
    <xf numFmtId="0" fontId="0" fillId="6" borderId="1" xfId="0" applyFill="1" applyBorder="1"/>
    <xf numFmtId="0" fontId="10" fillId="0" borderId="6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8" fillId="6" borderId="9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vertical="center" wrapText="1"/>
    </xf>
    <xf numFmtId="10" fontId="5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vertical="center" wrapText="1"/>
    </xf>
    <xf numFmtId="1" fontId="8" fillId="10" borderId="11" xfId="0" applyNumberFormat="1" applyFont="1" applyFill="1" applyBorder="1" applyAlignment="1">
      <alignment horizontal="center" vertical="center" wrapText="1"/>
    </xf>
    <xf numFmtId="1" fontId="8" fillId="10" borderId="11" xfId="0" applyNumberFormat="1" applyFont="1" applyFill="1" applyBorder="1" applyAlignment="1">
      <alignment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1" fontId="8" fillId="3" borderId="11" xfId="0" applyNumberFormat="1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1" fontId="8" fillId="7" borderId="11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0" fillId="0" borderId="34" xfId="0" applyBorder="1"/>
    <xf numFmtId="0" fontId="0" fillId="0" borderId="35" xfId="0" applyBorder="1"/>
    <xf numFmtId="0" fontId="21" fillId="0" borderId="32" xfId="0" applyFont="1" applyBorder="1" applyAlignment="1">
      <alignment horizontal="center"/>
    </xf>
    <xf numFmtId="1" fontId="8" fillId="9" borderId="1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0" fontId="1" fillId="0" borderId="11" xfId="0" applyNumberFormat="1" applyFont="1" applyBorder="1" applyAlignment="1">
      <alignment vertical="center" wrapText="1"/>
    </xf>
    <xf numFmtId="0" fontId="1" fillId="12" borderId="11" xfId="0" applyFont="1" applyFill="1" applyBorder="1" applyAlignment="1">
      <alignment vertical="center" wrapText="1"/>
    </xf>
    <xf numFmtId="10" fontId="1" fillId="12" borderId="1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0" fontId="1" fillId="0" borderId="1" xfId="0" applyNumberFormat="1" applyFont="1" applyBorder="1"/>
    <xf numFmtId="0" fontId="1" fillId="9" borderId="11" xfId="0" applyFont="1" applyFill="1" applyBorder="1" applyAlignment="1">
      <alignment vertical="center" wrapText="1"/>
    </xf>
    <xf numFmtId="0" fontId="0" fillId="0" borderId="0" xfId="0" applyFill="1"/>
    <xf numFmtId="0" fontId="0" fillId="0" borderId="32" xfId="0" applyBorder="1" applyAlignment="1">
      <alignment horizontal="center"/>
    </xf>
    <xf numFmtId="49" fontId="1" fillId="0" borderId="9" xfId="0" applyNumberFormat="1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justify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right" vertical="center" wrapText="1"/>
    </xf>
    <xf numFmtId="0" fontId="26" fillId="0" borderId="32" xfId="0" applyFont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2" fillId="0" borderId="36" xfId="0" applyFont="1" applyBorder="1" applyAlignment="1">
      <alignment horizontal="left" wrapText="1" indent="2"/>
    </xf>
    <xf numFmtId="0" fontId="2" fillId="0" borderId="37" xfId="0" applyFont="1" applyBorder="1" applyAlignment="1">
      <alignment horizontal="left" wrapText="1" indent="2"/>
    </xf>
    <xf numFmtId="0" fontId="2" fillId="0" borderId="26" xfId="0" applyFont="1" applyBorder="1" applyAlignment="1">
      <alignment horizontal="left" wrapText="1" indent="2"/>
    </xf>
    <xf numFmtId="0" fontId="2" fillId="0" borderId="38" xfId="0" applyFont="1" applyBorder="1" applyAlignment="1">
      <alignment horizontal="left" wrapText="1"/>
    </xf>
    <xf numFmtId="0" fontId="2" fillId="0" borderId="39" xfId="0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24" fillId="0" borderId="25" xfId="1" applyBorder="1" applyAlignment="1" applyProtection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wrapText="1"/>
    </xf>
    <xf numFmtId="0" fontId="9" fillId="0" borderId="16" xfId="0" applyFont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vertical="center" wrapText="1"/>
    </xf>
    <xf numFmtId="0" fontId="7" fillId="7" borderId="12" xfId="0" applyFont="1" applyFill="1" applyBorder="1" applyAlignment="1">
      <alignment vertical="center" wrapText="1"/>
    </xf>
    <xf numFmtId="0" fontId="7" fillId="7" borderId="10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7" borderId="16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88;&#1082;&#1080;&#1085;&#1072;/Desktop/&#1054;&#1090;&#1095;&#1105;&#1090;%20%20&#1082;%20&#1089;&#1086;&#1073;&#1077;&#1089;&#1077;&#1076;&#1086;&#1074;&#1072;&#1085;&#1080;&#1102;%202016-2017/1.4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86;&#1088;&#1080;&#1089;&#1077;&#1085;&#1082;&#1086;%20&#1055;&#1088;&#1080;&#1083;&#1086;&#1078;&#1077;&#1085;&#1080;&#1077;%204%202016-2017%20&#1057;&#1054;&#1041;&#1045;&#1057;&#1045;&#1044;&#1054;&#1042;&#1040;&#1053;&#1048;&#1045;%20&#1057;&#1077;&#1074;&#1077;&#1088;&#1086;&#1084;&#1086;&#1088;&#1089;&#1082;%20&#1080;&#1089;&#1087;&#108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91;&#1088;&#1082;&#1080;&#1085;&#1072;/Desktop/&#1054;&#1090;&#1095;&#1105;&#1090;%20%20&#1082;%20&#1089;&#1086;&#1073;&#1077;&#1089;&#1077;&#1076;&#1086;&#1074;&#1072;&#1085;&#1080;&#1102;%202016-2017/2.5.1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72;&#1083;&#1100;&#1103;/Desktop/&#1054;&#1090;&#1095;&#1105;&#1090;%20%20&#1082;%20&#1089;&#1086;&#1073;&#1077;&#1089;&#1077;&#1076;&#1086;&#1074;&#1072;&#1085;&#1080;&#1102;%202016-2017/2.5.1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72;&#1083;&#1100;&#1103;/Desktop/&#1054;&#1090;&#1095;&#1105;&#1090;%20%20&#1082;%20&#1089;&#1086;&#1073;&#1077;&#1089;&#1077;&#1076;&#1086;&#1074;&#1072;&#1085;&#1080;&#1102;%202016-2017/7.1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0;&#1072;&#1083;&#1100;&#1103;/Desktop/&#1054;&#1090;&#1095;&#1105;&#1090;%20%20&#1082;%20&#1089;&#1086;&#1073;&#1077;&#1089;&#1077;&#1076;&#1086;&#1074;&#1072;&#1085;&#1080;&#1102;%202016-2017/7.2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4.-1.4.1."/>
      <sheetName val="6"/>
      <sheetName val="7"/>
      <sheetName val="8"/>
      <sheetName val="10"/>
      <sheetName val="11"/>
      <sheetName val="12"/>
      <sheetName val="15"/>
      <sheetName val="16"/>
      <sheetName val="17"/>
      <sheetName val="30"/>
      <sheetName val="31"/>
      <sheetName val="41"/>
      <sheetName val="44"/>
      <sheetName val="47"/>
      <sheetName val="49"/>
      <sheetName val="50"/>
      <sheetName val="51"/>
    </sheetNames>
    <sheetDataSet>
      <sheetData sheetId="0" refreshError="1"/>
      <sheetData sheetId="1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  <sheetData sheetId="2">
        <row r="7">
          <cell r="A7">
            <v>1</v>
          </cell>
          <cell r="B7">
            <v>20</v>
          </cell>
          <cell r="C7">
            <v>0</v>
          </cell>
          <cell r="D7">
            <v>13</v>
          </cell>
          <cell r="E7">
            <v>7</v>
          </cell>
          <cell r="F7">
            <v>0</v>
          </cell>
        </row>
      </sheetData>
      <sheetData sheetId="3">
        <row r="7">
          <cell r="A7">
            <v>1</v>
          </cell>
          <cell r="B7">
            <v>21</v>
          </cell>
          <cell r="C7">
            <v>0</v>
          </cell>
          <cell r="D7">
            <v>16</v>
          </cell>
          <cell r="E7">
            <v>4</v>
          </cell>
          <cell r="F7">
            <v>1</v>
          </cell>
        </row>
      </sheetData>
      <sheetData sheetId="4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  <sheetData sheetId="5">
        <row r="7">
          <cell r="A7">
            <v>1</v>
          </cell>
          <cell r="B7">
            <v>21</v>
          </cell>
          <cell r="C7">
            <v>1</v>
          </cell>
          <cell r="D7">
            <v>20</v>
          </cell>
          <cell r="E7">
            <v>0</v>
          </cell>
          <cell r="F7">
            <v>0</v>
          </cell>
        </row>
      </sheetData>
      <sheetData sheetId="6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  <sheetData sheetId="7">
        <row r="7">
          <cell r="A7">
            <v>1</v>
          </cell>
          <cell r="B7">
            <v>25</v>
          </cell>
          <cell r="C7">
            <v>10</v>
          </cell>
          <cell r="D7">
            <v>9</v>
          </cell>
          <cell r="E7">
            <v>6</v>
          </cell>
          <cell r="F7">
            <v>0</v>
          </cell>
        </row>
      </sheetData>
      <sheetData sheetId="8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  <sheetData sheetId="9">
        <row r="7">
          <cell r="A7">
            <v>1</v>
          </cell>
          <cell r="B7">
            <v>20</v>
          </cell>
          <cell r="C7">
            <v>12</v>
          </cell>
          <cell r="D7">
            <v>6</v>
          </cell>
          <cell r="E7">
            <v>2</v>
          </cell>
          <cell r="F7">
            <v>0</v>
          </cell>
        </row>
      </sheetData>
      <sheetData sheetId="10">
        <row r="7">
          <cell r="A7">
            <v>1</v>
          </cell>
          <cell r="B7">
            <v>25</v>
          </cell>
          <cell r="C7">
            <v>0</v>
          </cell>
          <cell r="D7">
            <v>25</v>
          </cell>
          <cell r="E7">
            <v>0</v>
          </cell>
          <cell r="F7">
            <v>0</v>
          </cell>
        </row>
      </sheetData>
      <sheetData sheetId="11">
        <row r="7">
          <cell r="A7">
            <v>1</v>
          </cell>
          <cell r="B7">
            <v>20</v>
          </cell>
          <cell r="C7">
            <v>0</v>
          </cell>
          <cell r="D7">
            <v>15</v>
          </cell>
          <cell r="E7">
            <v>5</v>
          </cell>
          <cell r="F7">
            <v>0</v>
          </cell>
        </row>
      </sheetData>
      <sheetData sheetId="12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  <sheetData sheetId="13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  <sheetData sheetId="14">
        <row r="7">
          <cell r="A7">
            <v>1</v>
          </cell>
          <cell r="B7">
            <v>33</v>
          </cell>
          <cell r="C7">
            <v>0</v>
          </cell>
          <cell r="D7">
            <v>21</v>
          </cell>
          <cell r="E7">
            <v>12</v>
          </cell>
        </row>
      </sheetData>
      <sheetData sheetId="15">
        <row r="7">
          <cell r="A7">
            <v>1</v>
          </cell>
          <cell r="B7">
            <v>25</v>
          </cell>
          <cell r="C7">
            <v>3</v>
          </cell>
          <cell r="D7">
            <v>18</v>
          </cell>
          <cell r="E7">
            <v>4</v>
          </cell>
          <cell r="F7">
            <v>0</v>
          </cell>
        </row>
      </sheetData>
      <sheetData sheetId="16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  <sheetData sheetId="17"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1.1"/>
      <sheetName val="1.2"/>
      <sheetName val="1.3"/>
      <sheetName val="1.4-1.4.1"/>
      <sheetName val="1.4.2"/>
      <sheetName val="1.4.3"/>
      <sheetName val="2-2.1"/>
      <sheetName val="2.2"/>
      <sheetName val="2.3"/>
      <sheetName val="2.4"/>
      <sheetName val="2.5"/>
      <sheetName val="2.5.1"/>
      <sheetName val="2.6"/>
      <sheetName val="2.7"/>
      <sheetName val="2.8-2.8.1"/>
      <sheetName val="2.8.2"/>
      <sheetName val="3"/>
      <sheetName val="3.1"/>
      <sheetName val="4"/>
      <sheetName val="5"/>
      <sheetName val="6"/>
      <sheetName val="7-7.1"/>
      <sheetName val="7.2"/>
      <sheetName val="8"/>
      <sheetName val="9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>
            <v>853</v>
          </cell>
          <cell r="E6">
            <v>40</v>
          </cell>
          <cell r="F6">
            <v>0</v>
          </cell>
        </row>
        <row r="7">
          <cell r="D7">
            <v>785</v>
          </cell>
          <cell r="E7">
            <v>539</v>
          </cell>
          <cell r="F7">
            <v>11</v>
          </cell>
        </row>
        <row r="8">
          <cell r="D8">
            <v>920</v>
          </cell>
          <cell r="E8">
            <v>826</v>
          </cell>
          <cell r="F8">
            <v>7</v>
          </cell>
        </row>
        <row r="9">
          <cell r="D9">
            <v>851</v>
          </cell>
          <cell r="E9">
            <v>777</v>
          </cell>
          <cell r="F9">
            <v>5</v>
          </cell>
        </row>
        <row r="10">
          <cell r="D10">
            <v>842</v>
          </cell>
          <cell r="E10">
            <v>754</v>
          </cell>
          <cell r="F10">
            <v>9</v>
          </cell>
        </row>
        <row r="11">
          <cell r="D11">
            <v>866</v>
          </cell>
          <cell r="E11">
            <v>732</v>
          </cell>
          <cell r="F11">
            <v>11</v>
          </cell>
        </row>
        <row r="12">
          <cell r="D12">
            <v>747</v>
          </cell>
        </row>
        <row r="21">
          <cell r="E21">
            <v>40</v>
          </cell>
        </row>
        <row r="22">
          <cell r="E22">
            <v>539</v>
          </cell>
          <cell r="F22">
            <v>21</v>
          </cell>
        </row>
        <row r="23">
          <cell r="E23">
            <v>826</v>
          </cell>
          <cell r="F23">
            <v>34</v>
          </cell>
        </row>
        <row r="24">
          <cell r="E24">
            <v>777</v>
          </cell>
          <cell r="F24">
            <v>36</v>
          </cell>
        </row>
        <row r="25">
          <cell r="E25">
            <v>754</v>
          </cell>
          <cell r="F25">
            <v>63</v>
          </cell>
        </row>
        <row r="26">
          <cell r="E26">
            <v>732</v>
          </cell>
          <cell r="F26">
            <v>37</v>
          </cell>
        </row>
      </sheetData>
      <sheetData sheetId="7">
        <row r="5">
          <cell r="C5">
            <v>24</v>
          </cell>
          <cell r="D5">
            <v>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.5.1"/>
      <sheetName val="6"/>
      <sheetName val="7"/>
      <sheetName val="8"/>
      <sheetName val="10"/>
      <sheetName val="11"/>
      <sheetName val="12"/>
      <sheetName val="15"/>
      <sheetName val="16"/>
      <sheetName val="17"/>
      <sheetName val="30"/>
      <sheetName val="31"/>
      <sheetName val="41"/>
      <sheetName val="44"/>
      <sheetName val="47"/>
      <sheetName val="49"/>
      <sheetName val="50"/>
      <sheetName val="51"/>
    </sheetNames>
    <sheetDataSet>
      <sheetData sheetId="0" refreshError="1"/>
      <sheetData sheetId="1">
        <row r="36">
          <cell r="F36">
            <v>1</v>
          </cell>
        </row>
      </sheetData>
      <sheetData sheetId="2">
        <row r="6">
          <cell r="B6">
            <v>0</v>
          </cell>
          <cell r="C6">
            <v>0</v>
          </cell>
          <cell r="D6">
            <v>0</v>
          </cell>
          <cell r="F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3">
        <row r="7">
          <cell r="B7">
            <v>1</v>
          </cell>
          <cell r="C7">
            <v>16</v>
          </cell>
          <cell r="D7">
            <v>16</v>
          </cell>
          <cell r="F7">
            <v>0</v>
          </cell>
        </row>
      </sheetData>
      <sheetData sheetId="4">
        <row r="7">
          <cell r="B7">
            <v>1</v>
          </cell>
          <cell r="C7">
            <v>17</v>
          </cell>
          <cell r="D7">
            <v>17</v>
          </cell>
        </row>
      </sheetData>
      <sheetData sheetId="5">
        <row r="38">
          <cell r="F38">
            <v>1</v>
          </cell>
        </row>
      </sheetData>
      <sheetData sheetId="6">
        <row r="6">
          <cell r="B6">
            <v>0</v>
          </cell>
          <cell r="C6">
            <v>0</v>
          </cell>
          <cell r="D6">
            <v>0</v>
          </cell>
          <cell r="F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</row>
        <row r="26">
          <cell r="C26">
            <v>0</v>
          </cell>
          <cell r="D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</row>
      </sheetData>
      <sheetData sheetId="7">
        <row r="10">
          <cell r="B10">
            <v>1</v>
          </cell>
          <cell r="C10">
            <v>15</v>
          </cell>
          <cell r="D10">
            <v>15</v>
          </cell>
          <cell r="F10">
            <v>1</v>
          </cell>
        </row>
      </sheetData>
      <sheetData sheetId="8">
        <row r="10">
          <cell r="B10">
            <v>1</v>
          </cell>
          <cell r="C10">
            <v>14</v>
          </cell>
          <cell r="D10">
            <v>14</v>
          </cell>
          <cell r="F10">
            <v>0</v>
          </cell>
        </row>
      </sheetData>
      <sheetData sheetId="9">
        <row r="7">
          <cell r="B7">
            <v>1</v>
          </cell>
          <cell r="C7">
            <v>13</v>
          </cell>
          <cell r="D7">
            <v>13</v>
          </cell>
          <cell r="F7">
            <v>0</v>
          </cell>
        </row>
        <row r="33">
          <cell r="C33">
            <v>40</v>
          </cell>
        </row>
      </sheetData>
      <sheetData sheetId="10">
        <row r="6">
          <cell r="B6">
            <v>0</v>
          </cell>
          <cell r="C6">
            <v>0</v>
          </cell>
          <cell r="D6">
            <v>0</v>
          </cell>
          <cell r="F6">
            <v>0</v>
          </cell>
        </row>
        <row r="7">
          <cell r="B7">
            <v>1</v>
          </cell>
          <cell r="C7">
            <v>15</v>
          </cell>
          <cell r="D7">
            <v>15</v>
          </cell>
          <cell r="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</row>
        <row r="26">
          <cell r="C26">
            <v>0</v>
          </cell>
          <cell r="D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</row>
      </sheetData>
      <sheetData sheetId="11">
        <row r="6">
          <cell r="B6">
            <v>0</v>
          </cell>
          <cell r="C6">
            <v>0</v>
          </cell>
          <cell r="D6">
            <v>0</v>
          </cell>
          <cell r="F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</row>
        <row r="26">
          <cell r="C26">
            <v>0</v>
          </cell>
          <cell r="D26">
            <v>0</v>
          </cell>
          <cell r="F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F28">
            <v>0</v>
          </cell>
        </row>
        <row r="29">
          <cell r="C29">
            <v>0</v>
          </cell>
          <cell r="D29">
            <v>0</v>
          </cell>
          <cell r="F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</row>
      </sheetData>
      <sheetData sheetId="12"/>
      <sheetData sheetId="13"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14">
        <row r="7">
          <cell r="B7">
            <v>1</v>
          </cell>
          <cell r="C7">
            <v>15</v>
          </cell>
          <cell r="D7">
            <v>15</v>
          </cell>
        </row>
        <row r="8">
          <cell r="B8">
            <v>1</v>
          </cell>
          <cell r="C8">
            <v>14</v>
          </cell>
          <cell r="D8">
            <v>14</v>
          </cell>
          <cell r="F8">
            <v>1</v>
          </cell>
        </row>
      </sheetData>
      <sheetData sheetId="15">
        <row r="7">
          <cell r="B7">
            <v>1</v>
          </cell>
          <cell r="C7">
            <v>15</v>
          </cell>
          <cell r="D7">
            <v>15</v>
          </cell>
          <cell r="F7">
            <v>0</v>
          </cell>
        </row>
      </sheetData>
      <sheetData sheetId="16">
        <row r="10">
          <cell r="B10">
            <v>1</v>
          </cell>
          <cell r="C10">
            <v>13</v>
          </cell>
          <cell r="D10">
            <v>12</v>
          </cell>
          <cell r="F10">
            <v>1</v>
          </cell>
        </row>
      </sheetData>
      <sheetData sheetId="17">
        <row r="43">
          <cell r="F43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.5.1"/>
      <sheetName val="6"/>
      <sheetName val="7"/>
      <sheetName val="8"/>
      <sheetName val="10"/>
      <sheetName val="11"/>
      <sheetName val="12"/>
      <sheetName val="15"/>
      <sheetName val="16"/>
      <sheetName val="17"/>
      <sheetName val="30"/>
      <sheetName val="31"/>
      <sheetName val="41"/>
      <sheetName val="44"/>
      <sheetName val="47"/>
      <sheetName val="49"/>
      <sheetName val="50"/>
      <sheetName val="51"/>
    </sheetNames>
    <sheetDataSet>
      <sheetData sheetId="0"/>
      <sheetData sheetId="1">
        <row r="36">
          <cell r="C36">
            <v>1</v>
          </cell>
          <cell r="D36">
            <v>0</v>
          </cell>
          <cell r="F36">
            <v>1</v>
          </cell>
        </row>
        <row r="37">
          <cell r="C37">
            <v>17</v>
          </cell>
          <cell r="D37">
            <v>0</v>
          </cell>
          <cell r="F37">
            <v>0</v>
          </cell>
        </row>
        <row r="38">
          <cell r="C38">
            <v>2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1</v>
          </cell>
          <cell r="D40">
            <v>0</v>
          </cell>
          <cell r="F40">
            <v>0</v>
          </cell>
        </row>
        <row r="41">
          <cell r="C41">
            <v>1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1</v>
          </cell>
          <cell r="D43">
            <v>0</v>
          </cell>
          <cell r="F43">
            <v>1</v>
          </cell>
        </row>
      </sheetData>
      <sheetData sheetId="2">
        <row r="36">
          <cell r="C36">
            <v>1</v>
          </cell>
          <cell r="D36">
            <v>0</v>
          </cell>
          <cell r="F36">
            <v>1</v>
          </cell>
        </row>
        <row r="37">
          <cell r="C37">
            <v>72</v>
          </cell>
          <cell r="D37">
            <v>0</v>
          </cell>
          <cell r="F37">
            <v>0</v>
          </cell>
        </row>
        <row r="38">
          <cell r="C38">
            <v>14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1</v>
          </cell>
          <cell r="D40">
            <v>0</v>
          </cell>
          <cell r="F40">
            <v>0</v>
          </cell>
        </row>
        <row r="41">
          <cell r="C41">
            <v>54</v>
          </cell>
          <cell r="D41">
            <v>0</v>
          </cell>
          <cell r="F41">
            <v>1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3</v>
          </cell>
          <cell r="D43">
            <v>0</v>
          </cell>
          <cell r="F43">
            <v>3</v>
          </cell>
        </row>
      </sheetData>
      <sheetData sheetId="3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37</v>
          </cell>
          <cell r="D37">
            <v>2</v>
          </cell>
          <cell r="F37">
            <v>0</v>
          </cell>
        </row>
        <row r="38">
          <cell r="C38">
            <v>12</v>
          </cell>
          <cell r="D38">
            <v>0</v>
          </cell>
          <cell r="F38">
            <v>0</v>
          </cell>
        </row>
        <row r="39">
          <cell r="C39">
            <v>1</v>
          </cell>
          <cell r="D39">
            <v>0</v>
          </cell>
          <cell r="F39">
            <v>1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47</v>
          </cell>
          <cell r="D41">
            <v>0</v>
          </cell>
          <cell r="F41">
            <v>1</v>
          </cell>
        </row>
        <row r="42">
          <cell r="C42">
            <v>1</v>
          </cell>
          <cell r="D42">
            <v>0</v>
          </cell>
          <cell r="F42">
            <v>1</v>
          </cell>
        </row>
        <row r="43">
          <cell r="C43">
            <v>1</v>
          </cell>
          <cell r="D43">
            <v>0</v>
          </cell>
          <cell r="F43">
            <v>1</v>
          </cell>
        </row>
      </sheetData>
      <sheetData sheetId="4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42</v>
          </cell>
          <cell r="D37">
            <v>1</v>
          </cell>
          <cell r="F37">
            <v>0</v>
          </cell>
        </row>
        <row r="38">
          <cell r="C38">
            <v>29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21</v>
          </cell>
          <cell r="D43">
            <v>0</v>
          </cell>
          <cell r="F43">
            <v>3</v>
          </cell>
        </row>
      </sheetData>
      <sheetData sheetId="5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21</v>
          </cell>
          <cell r="D37">
            <v>0</v>
          </cell>
          <cell r="F37">
            <v>0</v>
          </cell>
        </row>
        <row r="38">
          <cell r="C38">
            <v>25</v>
          </cell>
          <cell r="D38">
            <v>0</v>
          </cell>
          <cell r="F38">
            <v>1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18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</row>
      </sheetData>
      <sheetData sheetId="6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32</v>
          </cell>
          <cell r="D37">
            <v>0</v>
          </cell>
          <cell r="F37">
            <v>0</v>
          </cell>
        </row>
        <row r="38">
          <cell r="C38">
            <v>8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18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1</v>
          </cell>
          <cell r="D43">
            <v>0</v>
          </cell>
          <cell r="F43">
            <v>1</v>
          </cell>
        </row>
      </sheetData>
      <sheetData sheetId="7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40</v>
          </cell>
          <cell r="D37">
            <v>0</v>
          </cell>
          <cell r="F37">
            <v>0</v>
          </cell>
        </row>
        <row r="38">
          <cell r="C38">
            <v>31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44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</row>
      </sheetData>
      <sheetData sheetId="8">
        <row r="36">
          <cell r="C36">
            <v>1</v>
          </cell>
          <cell r="D36">
            <v>0</v>
          </cell>
          <cell r="F36">
            <v>1</v>
          </cell>
        </row>
        <row r="37">
          <cell r="C37">
            <v>58</v>
          </cell>
          <cell r="D37">
            <v>2</v>
          </cell>
          <cell r="F37">
            <v>0</v>
          </cell>
        </row>
        <row r="38">
          <cell r="C38">
            <v>11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52</v>
          </cell>
          <cell r="D41">
            <v>0</v>
          </cell>
          <cell r="F41">
            <v>2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</row>
      </sheetData>
      <sheetData sheetId="9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28</v>
          </cell>
          <cell r="D37">
            <v>1</v>
          </cell>
          <cell r="F37">
            <v>0</v>
          </cell>
        </row>
        <row r="38">
          <cell r="C38">
            <v>3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4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</row>
      </sheetData>
      <sheetData sheetId="10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154</v>
          </cell>
          <cell r="D37">
            <v>3</v>
          </cell>
          <cell r="F37">
            <v>0</v>
          </cell>
        </row>
        <row r="38">
          <cell r="C38">
            <v>25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1</v>
          </cell>
          <cell r="D41">
            <v>0</v>
          </cell>
          <cell r="F41">
            <v>1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1</v>
          </cell>
          <cell r="D43">
            <v>0</v>
          </cell>
          <cell r="F43">
            <v>1</v>
          </cell>
        </row>
      </sheetData>
      <sheetData sheetId="11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62</v>
          </cell>
          <cell r="D37">
            <v>0</v>
          </cell>
          <cell r="F37">
            <v>0</v>
          </cell>
        </row>
        <row r="38">
          <cell r="C38">
            <v>10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4</v>
          </cell>
          <cell r="D40">
            <v>4</v>
          </cell>
          <cell r="F40">
            <v>0</v>
          </cell>
        </row>
        <row r="41">
          <cell r="C41">
            <v>40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59</v>
          </cell>
          <cell r="D43">
            <v>0</v>
          </cell>
          <cell r="F43">
            <v>2</v>
          </cell>
        </row>
      </sheetData>
      <sheetData sheetId="12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5</v>
          </cell>
          <cell r="D37">
            <v>0</v>
          </cell>
          <cell r="F37">
            <v>0</v>
          </cell>
        </row>
        <row r="38">
          <cell r="C38">
            <v>1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</row>
      </sheetData>
      <sheetData sheetId="13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51</v>
          </cell>
          <cell r="D37">
            <v>1</v>
          </cell>
          <cell r="F37">
            <v>0</v>
          </cell>
        </row>
        <row r="38">
          <cell r="C38">
            <v>9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4</v>
          </cell>
          <cell r="D41">
            <v>0</v>
          </cell>
          <cell r="F41">
            <v>0</v>
          </cell>
        </row>
        <row r="42">
          <cell r="C42">
            <v>2</v>
          </cell>
          <cell r="D42">
            <v>0</v>
          </cell>
          <cell r="F42">
            <v>2</v>
          </cell>
        </row>
        <row r="43">
          <cell r="C43">
            <v>0</v>
          </cell>
          <cell r="D43">
            <v>0</v>
          </cell>
          <cell r="F43">
            <v>0</v>
          </cell>
        </row>
      </sheetData>
      <sheetData sheetId="14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16</v>
          </cell>
          <cell r="D37">
            <v>1</v>
          </cell>
          <cell r="F37">
            <v>0</v>
          </cell>
        </row>
        <row r="38">
          <cell r="C38">
            <v>14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9</v>
          </cell>
          <cell r="D41">
            <v>0</v>
          </cell>
          <cell r="F41">
            <v>1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F43">
            <v>1</v>
          </cell>
        </row>
      </sheetData>
      <sheetData sheetId="15">
        <row r="36">
          <cell r="C36">
            <v>1</v>
          </cell>
          <cell r="D36">
            <v>1</v>
          </cell>
          <cell r="F36">
            <v>1</v>
          </cell>
        </row>
        <row r="37">
          <cell r="C37">
            <v>47</v>
          </cell>
          <cell r="D37">
            <v>0</v>
          </cell>
          <cell r="F37">
            <v>0</v>
          </cell>
        </row>
        <row r="38">
          <cell r="C38">
            <v>25</v>
          </cell>
          <cell r="D38">
            <v>1</v>
          </cell>
          <cell r="F38">
            <v>1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1</v>
          </cell>
          <cell r="D40">
            <v>1</v>
          </cell>
          <cell r="F40">
            <v>0</v>
          </cell>
        </row>
        <row r="41">
          <cell r="C41">
            <v>31</v>
          </cell>
          <cell r="D41">
            <v>0</v>
          </cell>
          <cell r="F41">
            <v>0</v>
          </cell>
        </row>
        <row r="42">
          <cell r="C42">
            <v>1</v>
          </cell>
          <cell r="D42">
            <v>1</v>
          </cell>
          <cell r="F42">
            <v>1</v>
          </cell>
        </row>
        <row r="43">
          <cell r="C43">
            <v>0</v>
          </cell>
          <cell r="D43">
            <v>0</v>
          </cell>
          <cell r="F43">
            <v>0</v>
          </cell>
        </row>
      </sheetData>
      <sheetData sheetId="16">
        <row r="36">
          <cell r="C36">
            <v>13</v>
          </cell>
          <cell r="D36">
            <v>0</v>
          </cell>
          <cell r="F36">
            <v>0</v>
          </cell>
        </row>
        <row r="37">
          <cell r="C37">
            <v>92</v>
          </cell>
          <cell r="D37">
            <v>0</v>
          </cell>
          <cell r="F37">
            <v>0</v>
          </cell>
        </row>
        <row r="38">
          <cell r="C38">
            <v>0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0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F43">
            <v>1</v>
          </cell>
        </row>
      </sheetData>
      <sheetData sheetId="17">
        <row r="36">
          <cell r="C36">
            <v>0</v>
          </cell>
          <cell r="D36">
            <v>0</v>
          </cell>
          <cell r="F36">
            <v>0</v>
          </cell>
        </row>
        <row r="37">
          <cell r="C37">
            <v>47</v>
          </cell>
          <cell r="D37">
            <v>0</v>
          </cell>
          <cell r="F37">
            <v>0</v>
          </cell>
        </row>
        <row r="38">
          <cell r="C38">
            <v>8</v>
          </cell>
          <cell r="D38">
            <v>0</v>
          </cell>
          <cell r="F38">
            <v>0</v>
          </cell>
        </row>
        <row r="39">
          <cell r="C39">
            <v>0</v>
          </cell>
          <cell r="D39">
            <v>0</v>
          </cell>
          <cell r="F39">
            <v>0</v>
          </cell>
        </row>
        <row r="40">
          <cell r="C40">
            <v>0</v>
          </cell>
          <cell r="D40">
            <v>0</v>
          </cell>
          <cell r="F40">
            <v>0</v>
          </cell>
        </row>
        <row r="41">
          <cell r="C41">
            <v>2</v>
          </cell>
          <cell r="D41">
            <v>0</v>
          </cell>
          <cell r="F41">
            <v>0</v>
          </cell>
        </row>
        <row r="42">
          <cell r="C42">
            <v>0</v>
          </cell>
          <cell r="D42">
            <v>0</v>
          </cell>
          <cell r="F42">
            <v>0</v>
          </cell>
        </row>
        <row r="43">
          <cell r="C43">
            <v>2</v>
          </cell>
          <cell r="D43">
            <v>0</v>
          </cell>
          <cell r="F43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-7.1"/>
      <sheetName val="6"/>
      <sheetName val="7"/>
      <sheetName val="8"/>
      <sheetName val="10"/>
      <sheetName val="11"/>
      <sheetName val="12"/>
      <sheetName val="15"/>
      <sheetName val="16"/>
      <sheetName val="17"/>
      <sheetName val="30"/>
      <sheetName val="31"/>
      <sheetName val="41"/>
      <sheetName val="44"/>
      <sheetName val="47"/>
      <sheetName val="49"/>
      <sheetName val="50"/>
      <sheetName val="51"/>
    </sheetNames>
    <sheetDataSet>
      <sheetData sheetId="0" refreshError="1"/>
      <sheetData sheetId="1">
        <row r="6">
          <cell r="B6">
            <v>8</v>
          </cell>
          <cell r="C6">
            <v>8</v>
          </cell>
          <cell r="D6">
            <v>3</v>
          </cell>
          <cell r="E6">
            <v>0</v>
          </cell>
          <cell r="F6">
            <v>1</v>
          </cell>
          <cell r="G6">
            <v>4</v>
          </cell>
          <cell r="H6">
            <v>0</v>
          </cell>
          <cell r="I6">
            <v>0</v>
          </cell>
        </row>
        <row r="7">
          <cell r="B7">
            <v>1</v>
          </cell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0.5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1.5</v>
          </cell>
          <cell r="C14">
            <v>1</v>
          </cell>
          <cell r="D14">
            <v>0</v>
          </cell>
          <cell r="E14">
            <v>0</v>
          </cell>
          <cell r="F14">
            <v>1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>
            <v>1</v>
          </cell>
          <cell r="C18">
            <v>1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0</v>
          </cell>
          <cell r="I18">
            <v>0</v>
          </cell>
        </row>
      </sheetData>
      <sheetData sheetId="2">
        <row r="6">
          <cell r="B6">
            <v>14</v>
          </cell>
          <cell r="C6">
            <v>14</v>
          </cell>
          <cell r="D6">
            <v>5</v>
          </cell>
          <cell r="E6">
            <v>0</v>
          </cell>
          <cell r="F6">
            <v>6</v>
          </cell>
          <cell r="G6">
            <v>3</v>
          </cell>
        </row>
        <row r="7">
          <cell r="B7">
            <v>1.75</v>
          </cell>
          <cell r="C7">
            <v>1</v>
          </cell>
          <cell r="D7">
            <v>0</v>
          </cell>
          <cell r="E7">
            <v>0</v>
          </cell>
          <cell r="F7">
            <v>1</v>
          </cell>
        </row>
        <row r="8">
          <cell r="B8">
            <v>0.75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B9">
            <v>0.75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  <cell r="G9">
            <v>1</v>
          </cell>
        </row>
        <row r="10">
          <cell r="B10">
            <v>1</v>
          </cell>
          <cell r="C10">
            <v>1</v>
          </cell>
          <cell r="D10">
            <v>1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2">
          <cell r="B12">
            <v>1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</v>
          </cell>
          <cell r="C14">
            <v>2</v>
          </cell>
          <cell r="D14">
            <v>0</v>
          </cell>
          <cell r="E14">
            <v>0</v>
          </cell>
          <cell r="F14">
            <v>2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</sheetData>
      <sheetData sheetId="3">
        <row r="6">
          <cell r="B6">
            <v>24</v>
          </cell>
          <cell r="C6">
            <v>24</v>
          </cell>
          <cell r="D6">
            <v>5</v>
          </cell>
          <cell r="E6">
            <v>10</v>
          </cell>
          <cell r="F6">
            <v>5</v>
          </cell>
          <cell r="G6">
            <v>4</v>
          </cell>
          <cell r="H6">
            <v>3</v>
          </cell>
          <cell r="I6">
            <v>0</v>
          </cell>
        </row>
        <row r="7">
          <cell r="B7">
            <v>3</v>
          </cell>
          <cell r="C7">
            <v>2</v>
          </cell>
          <cell r="D7">
            <v>0</v>
          </cell>
          <cell r="E7">
            <v>1</v>
          </cell>
          <cell r="F7">
            <v>0</v>
          </cell>
          <cell r="G7">
            <v>1</v>
          </cell>
          <cell r="H7">
            <v>0</v>
          </cell>
          <cell r="I7">
            <v>0</v>
          </cell>
        </row>
        <row r="8">
          <cell r="B8">
            <v>1</v>
          </cell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2</v>
          </cell>
          <cell r="C10">
            <v>2</v>
          </cell>
          <cell r="D10">
            <v>0</v>
          </cell>
          <cell r="E10">
            <v>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2.5</v>
          </cell>
          <cell r="C14">
            <v>2</v>
          </cell>
          <cell r="D14">
            <v>0</v>
          </cell>
          <cell r="E14">
            <v>1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1</v>
          </cell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1</v>
          </cell>
          <cell r="C17">
            <v>1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  <cell r="I17">
            <v>0</v>
          </cell>
        </row>
      </sheetData>
      <sheetData sheetId="4">
        <row r="6">
          <cell r="B6">
            <v>28.5</v>
          </cell>
          <cell r="C6">
            <v>28</v>
          </cell>
          <cell r="D6">
            <v>4</v>
          </cell>
          <cell r="F6">
            <v>22</v>
          </cell>
          <cell r="G6">
            <v>2</v>
          </cell>
        </row>
        <row r="7">
          <cell r="B7">
            <v>3.5</v>
          </cell>
          <cell r="C7">
            <v>3</v>
          </cell>
          <cell r="D7">
            <v>2</v>
          </cell>
          <cell r="E7">
            <v>1</v>
          </cell>
        </row>
        <row r="8">
          <cell r="B8">
            <v>1.25</v>
          </cell>
          <cell r="C8">
            <v>1</v>
          </cell>
          <cell r="D8">
            <v>1</v>
          </cell>
        </row>
        <row r="9">
          <cell r="B9">
            <v>1.25</v>
          </cell>
          <cell r="C9">
            <v>1</v>
          </cell>
          <cell r="F9">
            <v>1</v>
          </cell>
        </row>
        <row r="10">
          <cell r="B10">
            <v>1</v>
          </cell>
          <cell r="C10">
            <v>1</v>
          </cell>
          <cell r="D10">
            <v>1</v>
          </cell>
        </row>
        <row r="14">
          <cell r="B14">
            <v>2</v>
          </cell>
          <cell r="C14">
            <v>2</v>
          </cell>
          <cell r="F14">
            <v>2</v>
          </cell>
        </row>
        <row r="15">
          <cell r="B15">
            <v>1</v>
          </cell>
          <cell r="C15">
            <v>1</v>
          </cell>
          <cell r="E15">
            <v>1</v>
          </cell>
        </row>
        <row r="16">
          <cell r="B16">
            <v>2</v>
          </cell>
          <cell r="C16">
            <v>2</v>
          </cell>
          <cell r="D16">
            <v>1</v>
          </cell>
          <cell r="F16">
            <v>1</v>
          </cell>
        </row>
        <row r="17">
          <cell r="B17">
            <v>1</v>
          </cell>
          <cell r="C17">
            <v>1</v>
          </cell>
          <cell r="D17">
            <v>1</v>
          </cell>
        </row>
      </sheetData>
      <sheetData sheetId="5">
        <row r="6">
          <cell r="B6">
            <v>28</v>
          </cell>
          <cell r="C6">
            <v>26</v>
          </cell>
          <cell r="D6">
            <v>7</v>
          </cell>
          <cell r="E6">
            <v>9</v>
          </cell>
          <cell r="F6">
            <v>6</v>
          </cell>
          <cell r="G6">
            <v>4</v>
          </cell>
        </row>
        <row r="7">
          <cell r="B7">
            <v>3.5</v>
          </cell>
          <cell r="C7">
            <v>3</v>
          </cell>
          <cell r="E7">
            <v>1</v>
          </cell>
          <cell r="F7">
            <v>1</v>
          </cell>
          <cell r="G7">
            <v>1</v>
          </cell>
        </row>
        <row r="8">
          <cell r="B8">
            <v>1.25</v>
          </cell>
          <cell r="C8">
            <v>0</v>
          </cell>
          <cell r="I8">
            <v>1.25</v>
          </cell>
        </row>
        <row r="9">
          <cell r="B9">
            <v>1.25</v>
          </cell>
          <cell r="C9">
            <v>1</v>
          </cell>
          <cell r="E9">
            <v>1</v>
          </cell>
        </row>
        <row r="10">
          <cell r="B10">
            <v>1</v>
          </cell>
          <cell r="C10">
            <v>1</v>
          </cell>
          <cell r="F10">
            <v>1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3</v>
          </cell>
          <cell r="C14">
            <v>3</v>
          </cell>
          <cell r="D14">
            <v>1</v>
          </cell>
          <cell r="G14">
            <v>2</v>
          </cell>
        </row>
        <row r="15">
          <cell r="B15">
            <v>1</v>
          </cell>
          <cell r="C15">
            <v>1</v>
          </cell>
          <cell r="E15">
            <v>1</v>
          </cell>
        </row>
        <row r="16">
          <cell r="B16">
            <v>2</v>
          </cell>
          <cell r="C16">
            <v>2</v>
          </cell>
          <cell r="E16">
            <v>2</v>
          </cell>
        </row>
        <row r="17">
          <cell r="B17">
            <v>1</v>
          </cell>
          <cell r="C17">
            <v>1</v>
          </cell>
          <cell r="D17">
            <v>1</v>
          </cell>
        </row>
      </sheetData>
      <sheetData sheetId="6">
        <row r="6">
          <cell r="B6">
            <v>8</v>
          </cell>
          <cell r="C6">
            <v>8</v>
          </cell>
          <cell r="D6">
            <v>3</v>
          </cell>
          <cell r="E6">
            <v>2</v>
          </cell>
          <cell r="F6">
            <v>2</v>
          </cell>
          <cell r="G6">
            <v>1</v>
          </cell>
          <cell r="H6">
            <v>1</v>
          </cell>
          <cell r="I6" t="str">
            <v>-</v>
          </cell>
        </row>
        <row r="7">
          <cell r="B7">
            <v>1</v>
          </cell>
          <cell r="C7">
            <v>0</v>
          </cell>
          <cell r="D7">
            <v>0</v>
          </cell>
          <cell r="I7" t="str">
            <v>-</v>
          </cell>
        </row>
        <row r="8">
          <cell r="B8">
            <v>0.5</v>
          </cell>
          <cell r="C8">
            <v>0</v>
          </cell>
          <cell r="D8">
            <v>0</v>
          </cell>
          <cell r="I8" t="str">
            <v>-</v>
          </cell>
        </row>
        <row r="9">
          <cell r="B9">
            <v>0.1</v>
          </cell>
          <cell r="C9">
            <v>0</v>
          </cell>
          <cell r="D9" t="str">
            <v/>
          </cell>
          <cell r="E9" t="str">
            <v/>
          </cell>
          <cell r="F9">
            <v>0</v>
          </cell>
          <cell r="I9" t="str">
            <v>-</v>
          </cell>
        </row>
        <row r="10">
          <cell r="D10" t="str">
            <v/>
          </cell>
        </row>
        <row r="12">
          <cell r="B12">
            <v>1</v>
          </cell>
          <cell r="C12">
            <v>1</v>
          </cell>
          <cell r="D12">
            <v>1</v>
          </cell>
          <cell r="I12" t="str">
            <v>-</v>
          </cell>
        </row>
        <row r="14">
          <cell r="B14">
            <v>1</v>
          </cell>
          <cell r="C14">
            <v>1</v>
          </cell>
          <cell r="E14">
            <v>1</v>
          </cell>
          <cell r="I14" t="str">
            <v>-</v>
          </cell>
        </row>
        <row r="15">
          <cell r="B15">
            <v>1</v>
          </cell>
          <cell r="C15">
            <v>1</v>
          </cell>
          <cell r="D15">
            <v>1</v>
          </cell>
          <cell r="I15" t="str">
            <v>-</v>
          </cell>
        </row>
      </sheetData>
      <sheetData sheetId="7">
        <row r="6">
          <cell r="B6">
            <v>24.5</v>
          </cell>
          <cell r="C6">
            <v>22</v>
          </cell>
          <cell r="D6">
            <v>1</v>
          </cell>
          <cell r="E6">
            <v>2</v>
          </cell>
          <cell r="G6">
            <v>19</v>
          </cell>
          <cell r="H6">
            <v>4</v>
          </cell>
        </row>
        <row r="7">
          <cell r="B7">
            <v>3</v>
          </cell>
          <cell r="C7">
            <v>1</v>
          </cell>
          <cell r="E7">
            <v>0</v>
          </cell>
          <cell r="G7">
            <v>1</v>
          </cell>
        </row>
        <row r="8">
          <cell r="B8">
            <v>1</v>
          </cell>
          <cell r="C8">
            <v>1</v>
          </cell>
          <cell r="E8">
            <v>1</v>
          </cell>
        </row>
        <row r="9">
          <cell r="B9">
            <v>1</v>
          </cell>
          <cell r="C9">
            <v>1</v>
          </cell>
          <cell r="G9">
            <v>1</v>
          </cell>
          <cell r="H9">
            <v>1</v>
          </cell>
        </row>
        <row r="10">
          <cell r="B10">
            <v>2</v>
          </cell>
          <cell r="C10">
            <v>1</v>
          </cell>
          <cell r="D10">
            <v>1</v>
          </cell>
          <cell r="E10">
            <v>0</v>
          </cell>
        </row>
        <row r="11">
          <cell r="B11">
            <v>1</v>
          </cell>
          <cell r="C11">
            <v>1</v>
          </cell>
          <cell r="H11">
            <v>1</v>
          </cell>
        </row>
        <row r="12">
          <cell r="B12">
            <v>0.5</v>
          </cell>
          <cell r="C12">
            <v>0</v>
          </cell>
        </row>
        <row r="14">
          <cell r="B14">
            <v>1.5</v>
          </cell>
          <cell r="C14">
            <v>1</v>
          </cell>
          <cell r="F14">
            <v>1</v>
          </cell>
        </row>
        <row r="15">
          <cell r="B15">
            <v>1</v>
          </cell>
          <cell r="C15">
            <v>1</v>
          </cell>
          <cell r="E15">
            <v>1</v>
          </cell>
        </row>
        <row r="16">
          <cell r="B16">
            <v>1</v>
          </cell>
          <cell r="C16">
            <v>1</v>
          </cell>
          <cell r="F16">
            <v>1</v>
          </cell>
        </row>
        <row r="17">
          <cell r="B17">
            <v>1</v>
          </cell>
          <cell r="C17">
            <v>1</v>
          </cell>
          <cell r="F17">
            <v>1</v>
          </cell>
        </row>
      </sheetData>
      <sheetData sheetId="8">
        <row r="6">
          <cell r="B6">
            <v>24.5</v>
          </cell>
          <cell r="C6">
            <v>24</v>
          </cell>
          <cell r="D6">
            <v>11</v>
          </cell>
          <cell r="E6">
            <v>2</v>
          </cell>
          <cell r="F6">
            <v>7</v>
          </cell>
          <cell r="G6">
            <v>4</v>
          </cell>
          <cell r="H6">
            <v>1</v>
          </cell>
          <cell r="I6">
            <v>0</v>
          </cell>
        </row>
        <row r="7">
          <cell r="B7">
            <v>3</v>
          </cell>
          <cell r="C7">
            <v>2</v>
          </cell>
          <cell r="E7">
            <v>0</v>
          </cell>
          <cell r="G7">
            <v>2</v>
          </cell>
          <cell r="I7">
            <v>0</v>
          </cell>
        </row>
        <row r="8">
          <cell r="B8">
            <v>1.25</v>
          </cell>
          <cell r="C8">
            <v>1</v>
          </cell>
          <cell r="E8">
            <v>1</v>
          </cell>
          <cell r="I8">
            <v>0</v>
          </cell>
        </row>
        <row r="9">
          <cell r="B9">
            <v>1</v>
          </cell>
          <cell r="C9">
            <v>1</v>
          </cell>
          <cell r="D9">
            <v>1</v>
          </cell>
          <cell r="I9">
            <v>0</v>
          </cell>
        </row>
        <row r="10">
          <cell r="B10">
            <v>1</v>
          </cell>
          <cell r="C10">
            <v>1</v>
          </cell>
          <cell r="D10">
            <v>1</v>
          </cell>
          <cell r="I10">
            <v>0</v>
          </cell>
        </row>
        <row r="11">
          <cell r="B11">
            <v>1</v>
          </cell>
          <cell r="C11">
            <v>1</v>
          </cell>
          <cell r="E11">
            <v>1</v>
          </cell>
          <cell r="I11">
            <v>0</v>
          </cell>
        </row>
        <row r="14">
          <cell r="B14">
            <v>2</v>
          </cell>
          <cell r="C14">
            <v>1</v>
          </cell>
          <cell r="D14">
            <v>1</v>
          </cell>
          <cell r="I14">
            <v>0</v>
          </cell>
        </row>
        <row r="15">
          <cell r="B15">
            <v>1</v>
          </cell>
          <cell r="C15">
            <v>1</v>
          </cell>
          <cell r="D15">
            <v>1</v>
          </cell>
          <cell r="I15">
            <v>0</v>
          </cell>
        </row>
        <row r="16">
          <cell r="B16">
            <v>1</v>
          </cell>
          <cell r="C16">
            <v>1</v>
          </cell>
          <cell r="E16">
            <v>1</v>
          </cell>
          <cell r="I16">
            <v>0</v>
          </cell>
        </row>
        <row r="17">
          <cell r="B17">
            <v>1</v>
          </cell>
          <cell r="C17">
            <v>1</v>
          </cell>
          <cell r="D17">
            <v>1</v>
          </cell>
          <cell r="I17">
            <v>0</v>
          </cell>
        </row>
      </sheetData>
      <sheetData sheetId="9">
        <row r="6">
          <cell r="B6">
            <v>12.5</v>
          </cell>
          <cell r="C6">
            <v>12</v>
          </cell>
          <cell r="D6">
            <v>5</v>
          </cell>
          <cell r="E6">
            <v>3</v>
          </cell>
          <cell r="F6">
            <v>1</v>
          </cell>
          <cell r="G6">
            <v>3</v>
          </cell>
          <cell r="H6">
            <v>0</v>
          </cell>
          <cell r="I6">
            <v>0</v>
          </cell>
        </row>
        <row r="7">
          <cell r="B7">
            <v>1.5</v>
          </cell>
          <cell r="C7">
            <v>0</v>
          </cell>
          <cell r="D7">
            <v>0</v>
          </cell>
          <cell r="G7">
            <v>0</v>
          </cell>
        </row>
        <row r="8">
          <cell r="B8">
            <v>0.75</v>
          </cell>
          <cell r="C8">
            <v>0</v>
          </cell>
          <cell r="I8">
            <v>0.75</v>
          </cell>
        </row>
        <row r="9">
          <cell r="B9">
            <v>0.5</v>
          </cell>
          <cell r="C9">
            <v>0</v>
          </cell>
          <cell r="D9">
            <v>0</v>
          </cell>
          <cell r="I9">
            <v>0</v>
          </cell>
        </row>
        <row r="10">
          <cell r="B10">
            <v>2</v>
          </cell>
          <cell r="C10">
            <v>2</v>
          </cell>
          <cell r="F10">
            <v>1</v>
          </cell>
          <cell r="G10">
            <v>1</v>
          </cell>
          <cell r="I10">
            <v>0</v>
          </cell>
        </row>
        <row r="11">
          <cell r="B11">
            <v>0</v>
          </cell>
          <cell r="C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I13">
            <v>0</v>
          </cell>
        </row>
        <row r="14">
          <cell r="B14">
            <v>1.5</v>
          </cell>
          <cell r="C14">
            <v>2</v>
          </cell>
          <cell r="E14">
            <v>1</v>
          </cell>
          <cell r="G14">
            <v>1</v>
          </cell>
          <cell r="I14">
            <v>0</v>
          </cell>
        </row>
        <row r="15">
          <cell r="B15">
            <v>1</v>
          </cell>
          <cell r="C15">
            <v>1</v>
          </cell>
          <cell r="E15">
            <v>1</v>
          </cell>
          <cell r="I15">
            <v>0</v>
          </cell>
        </row>
        <row r="16">
          <cell r="B16">
            <v>1</v>
          </cell>
          <cell r="C16">
            <v>1</v>
          </cell>
          <cell r="E16">
            <v>1</v>
          </cell>
          <cell r="I16">
            <v>0</v>
          </cell>
        </row>
        <row r="17">
          <cell r="B17">
            <v>0</v>
          </cell>
          <cell r="C17">
            <v>0</v>
          </cell>
          <cell r="I17">
            <v>0</v>
          </cell>
        </row>
      </sheetData>
      <sheetData sheetId="10">
        <row r="6">
          <cell r="B6">
            <v>29</v>
          </cell>
          <cell r="C6">
            <v>29</v>
          </cell>
          <cell r="D6">
            <v>21</v>
          </cell>
          <cell r="E6">
            <v>3</v>
          </cell>
          <cell r="F6">
            <v>5</v>
          </cell>
          <cell r="G6">
            <v>0</v>
          </cell>
          <cell r="H6">
            <v>0</v>
          </cell>
          <cell r="I6">
            <v>0</v>
          </cell>
        </row>
        <row r="7">
          <cell r="B7">
            <v>3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2</v>
          </cell>
          <cell r="C8">
            <v>2</v>
          </cell>
          <cell r="D8">
            <v>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2</v>
          </cell>
          <cell r="C10">
            <v>2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3</v>
          </cell>
          <cell r="C14">
            <v>3</v>
          </cell>
          <cell r="D14">
            <v>0</v>
          </cell>
          <cell r="E14">
            <v>0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2</v>
          </cell>
          <cell r="C16">
            <v>2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</sheetData>
      <sheetData sheetId="11">
        <row r="6">
          <cell r="B6">
            <v>14</v>
          </cell>
          <cell r="C6">
            <v>14</v>
          </cell>
          <cell r="D6">
            <v>3</v>
          </cell>
          <cell r="E6">
            <v>2</v>
          </cell>
          <cell r="F6">
            <v>4</v>
          </cell>
          <cell r="G6">
            <v>5</v>
          </cell>
          <cell r="H6">
            <v>0</v>
          </cell>
          <cell r="I6">
            <v>0</v>
          </cell>
        </row>
        <row r="7">
          <cell r="B7">
            <v>1.75</v>
          </cell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1</v>
          </cell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0.75</v>
          </cell>
          <cell r="C9">
            <v>1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1</v>
          </cell>
          <cell r="C10">
            <v>1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0.25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1.5</v>
          </cell>
          <cell r="C14">
            <v>2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1</v>
          </cell>
          <cell r="C16">
            <v>1</v>
          </cell>
          <cell r="D16">
            <v>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</sheetData>
      <sheetData sheetId="12">
        <row r="6">
          <cell r="B6">
            <v>6</v>
          </cell>
          <cell r="C6">
            <v>6</v>
          </cell>
          <cell r="F6">
            <v>4</v>
          </cell>
          <cell r="G6">
            <v>2</v>
          </cell>
        </row>
        <row r="7">
          <cell r="B7">
            <v>0.75</v>
          </cell>
          <cell r="C7">
            <v>1</v>
          </cell>
          <cell r="F7">
            <v>1</v>
          </cell>
        </row>
        <row r="8">
          <cell r="B8">
            <v>0.25</v>
          </cell>
          <cell r="C8">
            <v>1</v>
          </cell>
          <cell r="G8">
            <v>1</v>
          </cell>
        </row>
        <row r="9">
          <cell r="B9">
            <v>0.25</v>
          </cell>
          <cell r="C9">
            <v>0</v>
          </cell>
          <cell r="F9">
            <v>0</v>
          </cell>
        </row>
        <row r="12">
          <cell r="B12">
            <v>0.5</v>
          </cell>
          <cell r="C12">
            <v>1</v>
          </cell>
          <cell r="F12">
            <v>1</v>
          </cell>
        </row>
        <row r="14">
          <cell r="B14">
            <v>1</v>
          </cell>
          <cell r="C14">
            <v>1</v>
          </cell>
          <cell r="F14">
            <v>1</v>
          </cell>
          <cell r="I14">
            <v>0.5</v>
          </cell>
        </row>
        <row r="15">
          <cell r="B15">
            <v>1</v>
          </cell>
          <cell r="C15">
            <v>1</v>
          </cell>
          <cell r="D15">
            <v>1</v>
          </cell>
        </row>
      </sheetData>
      <sheetData sheetId="13">
        <row r="6">
          <cell r="B6">
            <v>12</v>
          </cell>
          <cell r="C6">
            <v>12</v>
          </cell>
          <cell r="D6">
            <v>2</v>
          </cell>
          <cell r="E6">
            <v>4</v>
          </cell>
          <cell r="F6">
            <v>4</v>
          </cell>
          <cell r="G6">
            <v>2</v>
          </cell>
          <cell r="H6">
            <v>0</v>
          </cell>
          <cell r="I6">
            <v>0</v>
          </cell>
        </row>
        <row r="7">
          <cell r="B7">
            <v>1.5</v>
          </cell>
          <cell r="C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B8">
            <v>0.75</v>
          </cell>
          <cell r="C8">
            <v>1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1.25</v>
          </cell>
          <cell r="C14">
            <v>1</v>
          </cell>
          <cell r="D14">
            <v>0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1</v>
          </cell>
          <cell r="C16">
            <v>1</v>
          </cell>
          <cell r="D16">
            <v>0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</sheetData>
      <sheetData sheetId="14">
        <row r="6">
          <cell r="B6">
            <v>23</v>
          </cell>
          <cell r="C6">
            <v>22</v>
          </cell>
          <cell r="D6">
            <v>3</v>
          </cell>
          <cell r="E6">
            <v>3</v>
          </cell>
          <cell r="F6">
            <v>12</v>
          </cell>
          <cell r="G6">
            <v>4</v>
          </cell>
          <cell r="H6">
            <v>4</v>
          </cell>
        </row>
        <row r="7">
          <cell r="B7">
            <v>2.25</v>
          </cell>
          <cell r="C7">
            <v>1</v>
          </cell>
          <cell r="D7">
            <v>0</v>
          </cell>
          <cell r="E7">
            <v>1</v>
          </cell>
        </row>
        <row r="8">
          <cell r="B8">
            <v>1.25</v>
          </cell>
          <cell r="C8">
            <v>1</v>
          </cell>
          <cell r="E8">
            <v>1</v>
          </cell>
        </row>
        <row r="9">
          <cell r="B9">
            <v>1</v>
          </cell>
          <cell r="C9">
            <v>1</v>
          </cell>
          <cell r="D9">
            <v>1</v>
          </cell>
        </row>
        <row r="10">
          <cell r="B10">
            <v>3.5</v>
          </cell>
          <cell r="C10">
            <v>4</v>
          </cell>
          <cell r="D10">
            <v>1</v>
          </cell>
          <cell r="E10">
            <v>2</v>
          </cell>
          <cell r="F10">
            <v>1</v>
          </cell>
        </row>
        <row r="11">
          <cell r="B11">
            <v>1</v>
          </cell>
          <cell r="C11">
            <v>1</v>
          </cell>
          <cell r="D11">
            <v>1</v>
          </cell>
        </row>
        <row r="12">
          <cell r="B12">
            <v>0.5</v>
          </cell>
          <cell r="C12">
            <v>0</v>
          </cell>
          <cell r="F12" t="str">
            <v/>
          </cell>
          <cell r="G12" t="str">
            <v/>
          </cell>
        </row>
        <row r="14">
          <cell r="B14">
            <v>2</v>
          </cell>
          <cell r="C14">
            <v>2</v>
          </cell>
          <cell r="E14">
            <v>2</v>
          </cell>
        </row>
        <row r="15">
          <cell r="B15">
            <v>1</v>
          </cell>
          <cell r="C15">
            <v>1</v>
          </cell>
          <cell r="E15">
            <v>1</v>
          </cell>
        </row>
        <row r="16">
          <cell r="B16">
            <v>1</v>
          </cell>
          <cell r="C16">
            <v>1</v>
          </cell>
          <cell r="E16">
            <v>1</v>
          </cell>
        </row>
      </sheetData>
      <sheetData sheetId="15">
        <row r="6">
          <cell r="B6">
            <v>24.5</v>
          </cell>
          <cell r="C6">
            <v>24</v>
          </cell>
          <cell r="D6">
            <v>5</v>
          </cell>
          <cell r="E6">
            <v>5</v>
          </cell>
          <cell r="F6">
            <v>11</v>
          </cell>
          <cell r="G6">
            <v>3</v>
          </cell>
          <cell r="H6">
            <v>1</v>
          </cell>
          <cell r="I6">
            <v>0</v>
          </cell>
        </row>
        <row r="7">
          <cell r="B7">
            <v>3</v>
          </cell>
          <cell r="C7">
            <v>2</v>
          </cell>
          <cell r="D7">
            <v>2</v>
          </cell>
          <cell r="E7">
            <v>0</v>
          </cell>
        </row>
        <row r="8">
          <cell r="B8">
            <v>1.25</v>
          </cell>
          <cell r="C8">
            <v>1</v>
          </cell>
          <cell r="D8">
            <v>1</v>
          </cell>
        </row>
        <row r="9">
          <cell r="B9">
            <v>1</v>
          </cell>
          <cell r="C9">
            <v>1</v>
          </cell>
          <cell r="D9">
            <v>1</v>
          </cell>
        </row>
        <row r="10">
          <cell r="B10">
            <v>2</v>
          </cell>
          <cell r="C10">
            <v>2</v>
          </cell>
          <cell r="D10">
            <v>1</v>
          </cell>
          <cell r="G10">
            <v>1</v>
          </cell>
          <cell r="H10">
            <v>1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2</v>
          </cell>
          <cell r="C14">
            <v>2</v>
          </cell>
          <cell r="D14">
            <v>1</v>
          </cell>
          <cell r="G14">
            <v>1</v>
          </cell>
        </row>
        <row r="15">
          <cell r="B15">
            <v>1</v>
          </cell>
          <cell r="C15">
            <v>1</v>
          </cell>
          <cell r="E15">
            <v>1</v>
          </cell>
        </row>
        <row r="16">
          <cell r="B16">
            <v>1</v>
          </cell>
          <cell r="C16">
            <v>1</v>
          </cell>
          <cell r="E16">
            <v>1</v>
          </cell>
        </row>
        <row r="17">
          <cell r="B17">
            <v>1</v>
          </cell>
          <cell r="C17">
            <v>1</v>
          </cell>
          <cell r="D17">
            <v>1</v>
          </cell>
        </row>
      </sheetData>
      <sheetData sheetId="16">
        <row r="6">
          <cell r="B6">
            <v>26.5</v>
          </cell>
          <cell r="C6">
            <v>26</v>
          </cell>
          <cell r="D6">
            <v>2</v>
          </cell>
          <cell r="E6">
            <v>2</v>
          </cell>
          <cell r="F6">
            <v>9</v>
          </cell>
          <cell r="G6">
            <v>13</v>
          </cell>
          <cell r="H6">
            <v>0</v>
          </cell>
          <cell r="I6">
            <v>0</v>
          </cell>
        </row>
        <row r="7">
          <cell r="B7">
            <v>3</v>
          </cell>
          <cell r="C7">
            <v>2</v>
          </cell>
          <cell r="D7">
            <v>1</v>
          </cell>
          <cell r="E7">
            <v>0</v>
          </cell>
          <cell r="F7">
            <v>0</v>
          </cell>
          <cell r="G7">
            <v>1</v>
          </cell>
          <cell r="H7">
            <v>0</v>
          </cell>
          <cell r="I7">
            <v>0</v>
          </cell>
        </row>
        <row r="8">
          <cell r="B8">
            <v>2</v>
          </cell>
          <cell r="C8">
            <v>2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</row>
        <row r="9">
          <cell r="B9">
            <v>1</v>
          </cell>
          <cell r="C9">
            <v>1</v>
          </cell>
          <cell r="D9">
            <v>0</v>
          </cell>
          <cell r="E9">
            <v>0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</row>
        <row r="10">
          <cell r="B10">
            <v>1</v>
          </cell>
          <cell r="C10">
            <v>1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</v>
          </cell>
          <cell r="I10">
            <v>0</v>
          </cell>
        </row>
        <row r="11">
          <cell r="B11">
            <v>1</v>
          </cell>
          <cell r="C11">
            <v>1</v>
          </cell>
          <cell r="D11">
            <v>0</v>
          </cell>
          <cell r="E11">
            <v>0</v>
          </cell>
          <cell r="F11">
            <v>1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2</v>
          </cell>
          <cell r="C14">
            <v>2</v>
          </cell>
          <cell r="D14">
            <v>0</v>
          </cell>
          <cell r="E14">
            <v>0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</row>
        <row r="15">
          <cell r="B15">
            <v>1</v>
          </cell>
          <cell r="C15">
            <v>1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7">
          <cell r="B17">
            <v>1</v>
          </cell>
          <cell r="C17">
            <v>1</v>
          </cell>
          <cell r="D17">
            <v>0</v>
          </cell>
          <cell r="E17">
            <v>0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</sheetData>
      <sheetData sheetId="17">
        <row r="6">
          <cell r="B6">
            <v>13</v>
          </cell>
          <cell r="C6">
            <v>13</v>
          </cell>
          <cell r="D6">
            <v>0</v>
          </cell>
          <cell r="E6">
            <v>0</v>
          </cell>
          <cell r="F6">
            <v>0</v>
          </cell>
          <cell r="G6">
            <v>13</v>
          </cell>
          <cell r="H6">
            <v>1</v>
          </cell>
          <cell r="I6">
            <v>0</v>
          </cell>
        </row>
        <row r="7">
          <cell r="B7">
            <v>1.5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1</v>
          </cell>
          <cell r="H7">
            <v>0</v>
          </cell>
          <cell r="I7">
            <v>0</v>
          </cell>
        </row>
        <row r="8">
          <cell r="B8">
            <v>0.75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B9">
            <v>0.5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</row>
        <row r="12">
          <cell r="B12">
            <v>1</v>
          </cell>
          <cell r="C12">
            <v>1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B14">
            <v>1</v>
          </cell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0</v>
          </cell>
        </row>
        <row r="15">
          <cell r="B15">
            <v>1</v>
          </cell>
          <cell r="C15">
            <v>1</v>
          </cell>
          <cell r="D15">
            <v>0</v>
          </cell>
          <cell r="E15">
            <v>0</v>
          </cell>
          <cell r="F15">
            <v>1</v>
          </cell>
          <cell r="G15">
            <v>0</v>
          </cell>
          <cell r="H15">
            <v>0</v>
          </cell>
          <cell r="I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7.2"/>
      <sheetName val="6"/>
      <sheetName val="7"/>
      <sheetName val="8"/>
      <sheetName val="10"/>
      <sheetName val="11"/>
      <sheetName val="12"/>
      <sheetName val="15"/>
      <sheetName val="16"/>
      <sheetName val="17"/>
      <sheetName val="30"/>
      <sheetName val="31"/>
      <sheetName val="41"/>
      <sheetName val="44"/>
      <sheetName val="47"/>
      <sheetName val="49"/>
      <sheetName val="50"/>
      <sheetName val="51"/>
    </sheetNames>
    <sheetDataSet>
      <sheetData sheetId="0"/>
      <sheetData sheetId="1">
        <row r="3">
          <cell r="B3">
            <v>12</v>
          </cell>
          <cell r="C3">
            <v>1</v>
          </cell>
        </row>
        <row r="4">
          <cell r="B4">
            <v>5</v>
          </cell>
          <cell r="C4">
            <v>1</v>
          </cell>
        </row>
        <row r="5">
          <cell r="B5">
            <v>5</v>
          </cell>
          <cell r="C5">
            <v>1</v>
          </cell>
        </row>
      </sheetData>
      <sheetData sheetId="2">
        <row r="3">
          <cell r="B3">
            <v>12</v>
          </cell>
          <cell r="C3">
            <v>0</v>
          </cell>
        </row>
        <row r="4">
          <cell r="B4">
            <v>6</v>
          </cell>
          <cell r="C4">
            <v>0</v>
          </cell>
        </row>
        <row r="5">
          <cell r="B5">
            <v>7</v>
          </cell>
          <cell r="C5">
            <v>1</v>
          </cell>
        </row>
      </sheetData>
      <sheetData sheetId="3">
        <row r="3">
          <cell r="B3">
            <v>13</v>
          </cell>
          <cell r="C3">
            <v>3</v>
          </cell>
        </row>
        <row r="4">
          <cell r="B4">
            <v>9</v>
          </cell>
          <cell r="C4">
            <v>0</v>
          </cell>
        </row>
        <row r="5">
          <cell r="B5">
            <v>0</v>
          </cell>
          <cell r="C5">
            <v>0</v>
          </cell>
        </row>
      </sheetData>
      <sheetData sheetId="4">
        <row r="3">
          <cell r="B3">
            <v>24</v>
          </cell>
          <cell r="C3">
            <v>3</v>
          </cell>
        </row>
        <row r="4">
          <cell r="B4">
            <v>22</v>
          </cell>
          <cell r="C4">
            <v>0</v>
          </cell>
        </row>
        <row r="5">
          <cell r="B5">
            <v>19</v>
          </cell>
          <cell r="C5">
            <v>0</v>
          </cell>
        </row>
      </sheetData>
      <sheetData sheetId="5">
        <row r="3">
          <cell r="B3">
            <v>8</v>
          </cell>
          <cell r="C3">
            <v>2</v>
          </cell>
        </row>
        <row r="4">
          <cell r="B4">
            <v>8</v>
          </cell>
          <cell r="C4">
            <v>0</v>
          </cell>
        </row>
        <row r="5">
          <cell r="B5">
            <v>17</v>
          </cell>
          <cell r="C5">
            <v>1</v>
          </cell>
        </row>
      </sheetData>
      <sheetData sheetId="6">
        <row r="3">
          <cell r="B3">
            <v>6</v>
          </cell>
          <cell r="C3">
            <v>0</v>
          </cell>
        </row>
        <row r="4">
          <cell r="B4">
            <v>5</v>
          </cell>
          <cell r="C4">
            <v>0</v>
          </cell>
        </row>
        <row r="5">
          <cell r="B5">
            <v>1</v>
          </cell>
          <cell r="C5">
            <v>1</v>
          </cell>
        </row>
      </sheetData>
      <sheetData sheetId="7">
        <row r="3">
          <cell r="B3">
            <v>0</v>
          </cell>
          <cell r="C3">
            <v>0</v>
          </cell>
        </row>
        <row r="4">
          <cell r="B4">
            <v>18</v>
          </cell>
          <cell r="C4">
            <v>0</v>
          </cell>
        </row>
        <row r="5">
          <cell r="B5">
            <v>6</v>
          </cell>
          <cell r="C5">
            <v>1</v>
          </cell>
        </row>
      </sheetData>
      <sheetData sheetId="8">
        <row r="3">
          <cell r="B3">
            <v>9</v>
          </cell>
          <cell r="C3">
            <v>1</v>
          </cell>
        </row>
        <row r="4">
          <cell r="B4">
            <v>39</v>
          </cell>
          <cell r="C4">
            <v>1</v>
          </cell>
        </row>
        <row r="5">
          <cell r="B5">
            <v>13</v>
          </cell>
          <cell r="C5">
            <v>0</v>
          </cell>
        </row>
      </sheetData>
      <sheetData sheetId="9">
        <row r="3">
          <cell r="B3">
            <v>5</v>
          </cell>
          <cell r="C3">
            <v>2</v>
          </cell>
        </row>
        <row r="4">
          <cell r="B4">
            <v>13</v>
          </cell>
          <cell r="C4">
            <v>1</v>
          </cell>
        </row>
        <row r="5">
          <cell r="B5">
            <v>3</v>
          </cell>
          <cell r="C5">
            <v>2</v>
          </cell>
        </row>
      </sheetData>
      <sheetData sheetId="10">
        <row r="3">
          <cell r="B3">
            <v>21</v>
          </cell>
          <cell r="C3">
            <v>1</v>
          </cell>
        </row>
        <row r="4">
          <cell r="B4">
            <v>2</v>
          </cell>
          <cell r="C4">
            <v>1</v>
          </cell>
        </row>
        <row r="5">
          <cell r="B5">
            <v>14</v>
          </cell>
          <cell r="C5">
            <v>1</v>
          </cell>
        </row>
      </sheetData>
      <sheetData sheetId="11">
        <row r="3">
          <cell r="B3">
            <v>13</v>
          </cell>
          <cell r="C3">
            <v>1</v>
          </cell>
        </row>
        <row r="4">
          <cell r="B4">
            <v>5</v>
          </cell>
          <cell r="C4">
            <v>0</v>
          </cell>
        </row>
        <row r="5">
          <cell r="B5">
            <v>4</v>
          </cell>
          <cell r="C5">
            <v>1</v>
          </cell>
        </row>
      </sheetData>
      <sheetData sheetId="12">
        <row r="3">
          <cell r="B3">
            <v>5</v>
          </cell>
          <cell r="C3">
            <v>0</v>
          </cell>
        </row>
        <row r="4">
          <cell r="B4">
            <v>5</v>
          </cell>
          <cell r="C4">
            <v>1</v>
          </cell>
        </row>
        <row r="5">
          <cell r="B5">
            <v>3</v>
          </cell>
          <cell r="C5">
            <v>0</v>
          </cell>
        </row>
      </sheetData>
      <sheetData sheetId="13">
        <row r="3">
          <cell r="B3">
            <v>9</v>
          </cell>
          <cell r="C3">
            <v>2</v>
          </cell>
        </row>
        <row r="4">
          <cell r="B4">
            <v>1</v>
          </cell>
          <cell r="C4">
            <v>0</v>
          </cell>
        </row>
        <row r="5">
          <cell r="B5">
            <v>3</v>
          </cell>
          <cell r="C5">
            <v>0</v>
          </cell>
        </row>
      </sheetData>
      <sheetData sheetId="14">
        <row r="3">
          <cell r="B3">
            <v>16</v>
          </cell>
          <cell r="C3">
            <v>1</v>
          </cell>
        </row>
        <row r="4">
          <cell r="B4">
            <v>13</v>
          </cell>
          <cell r="C4">
            <v>2</v>
          </cell>
        </row>
        <row r="5">
          <cell r="B5">
            <v>0</v>
          </cell>
          <cell r="C5">
            <v>0</v>
          </cell>
        </row>
      </sheetData>
      <sheetData sheetId="15">
        <row r="3">
          <cell r="B3">
            <v>17</v>
          </cell>
          <cell r="C3">
            <v>2</v>
          </cell>
        </row>
        <row r="4">
          <cell r="B4">
            <v>5</v>
          </cell>
          <cell r="C4">
            <v>0</v>
          </cell>
        </row>
        <row r="5">
          <cell r="B5">
            <v>8</v>
          </cell>
          <cell r="C5">
            <v>0</v>
          </cell>
        </row>
      </sheetData>
      <sheetData sheetId="16">
        <row r="3">
          <cell r="B3">
            <v>32</v>
          </cell>
          <cell r="C3">
            <v>4</v>
          </cell>
        </row>
        <row r="4">
          <cell r="B4">
            <v>20</v>
          </cell>
          <cell r="C4">
            <v>4</v>
          </cell>
        </row>
        <row r="5">
          <cell r="B5">
            <v>0</v>
          </cell>
          <cell r="C5">
            <v>0</v>
          </cell>
        </row>
      </sheetData>
      <sheetData sheetId="17">
        <row r="3">
          <cell r="B3">
            <v>0</v>
          </cell>
          <cell r="C3">
            <v>0</v>
          </cell>
        </row>
        <row r="4">
          <cell r="B4">
            <v>9</v>
          </cell>
          <cell r="C4">
            <v>0</v>
          </cell>
        </row>
        <row r="5">
          <cell r="B5">
            <v>0</v>
          </cell>
          <cell r="C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hareva@severomorsk-edu.ru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37"/>
  <sheetViews>
    <sheetView zoomScale="73" zoomScaleNormal="73" workbookViewId="0">
      <selection activeCell="B2" sqref="B2:N2"/>
    </sheetView>
  </sheetViews>
  <sheetFormatPr defaultColWidth="9.140625" defaultRowHeight="15.75"/>
  <cols>
    <col min="1" max="1" width="7.42578125" style="43" customWidth="1"/>
    <col min="2" max="2" width="40.140625" style="41" customWidth="1"/>
    <col min="3" max="3" width="9.140625" style="41" customWidth="1"/>
    <col min="4" max="4" width="8.28515625" style="41" customWidth="1"/>
    <col min="5" max="6" width="8" style="41" customWidth="1"/>
    <col min="7" max="7" width="8.85546875" style="41" customWidth="1"/>
    <col min="8" max="8" width="9.5703125" style="41" customWidth="1"/>
    <col min="9" max="9" width="9.28515625" style="41" customWidth="1"/>
    <col min="10" max="10" width="7.140625" style="41" customWidth="1"/>
    <col min="11" max="11" width="8.28515625" style="41" customWidth="1"/>
    <col min="12" max="12" width="7.5703125" style="41" customWidth="1"/>
    <col min="13" max="14" width="8.28515625" style="41" customWidth="1"/>
    <col min="15" max="16384" width="9.140625" style="41"/>
  </cols>
  <sheetData>
    <row r="2" spans="1:28" s="2" customFormat="1" ht="42" customHeight="1">
      <c r="A2" s="3"/>
      <c r="B2" s="206" t="s">
        <v>144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</row>
    <row r="3" spans="1:28" s="2" customFormat="1" ht="42" customHeight="1">
      <c r="A3" s="3"/>
      <c r="B3" s="206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4" spans="1:28" s="2" customFormat="1" ht="42" customHeight="1">
      <c r="A4" s="3"/>
      <c r="B4" s="206" t="s">
        <v>143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s="2" customFormat="1" ht="67.5" customHeight="1">
      <c r="A5" s="3"/>
      <c r="B5" s="218" t="s">
        <v>303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s="2" customFormat="1" ht="29.25" customHeight="1" thickBot="1">
      <c r="A6" s="3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2" customFormat="1" ht="16.5" thickBot="1">
      <c r="A7" s="208" t="s">
        <v>79</v>
      </c>
      <c r="B7" s="210" t="s">
        <v>147</v>
      </c>
      <c r="C7" s="212" t="s">
        <v>8</v>
      </c>
      <c r="D7" s="213"/>
      <c r="E7" s="213"/>
      <c r="F7" s="214"/>
      <c r="G7" s="215" t="s">
        <v>9</v>
      </c>
      <c r="H7" s="216"/>
      <c r="I7" s="216"/>
      <c r="J7" s="217"/>
      <c r="K7" s="215" t="s">
        <v>10</v>
      </c>
      <c r="L7" s="216"/>
      <c r="M7" s="216"/>
      <c r="N7" s="217"/>
    </row>
    <row r="8" spans="1:28" s="2" customFormat="1" ht="140.25" customHeight="1" thickBot="1">
      <c r="A8" s="209"/>
      <c r="B8" s="211"/>
      <c r="C8" s="63" t="s">
        <v>3</v>
      </c>
      <c r="D8" s="63" t="s">
        <v>5</v>
      </c>
      <c r="E8" s="63" t="s">
        <v>145</v>
      </c>
      <c r="F8" s="63" t="s">
        <v>146</v>
      </c>
      <c r="G8" s="42" t="s">
        <v>3</v>
      </c>
      <c r="H8" s="42" t="s">
        <v>5</v>
      </c>
      <c r="I8" s="42" t="s">
        <v>145</v>
      </c>
      <c r="J8" s="42" t="s">
        <v>146</v>
      </c>
      <c r="K8" s="42" t="s">
        <v>3</v>
      </c>
      <c r="L8" s="42" t="s">
        <v>5</v>
      </c>
      <c r="M8" s="42" t="s">
        <v>145</v>
      </c>
      <c r="N8" s="42" t="s">
        <v>146</v>
      </c>
    </row>
    <row r="9" spans="1:28" s="2" customFormat="1" ht="55.5" customHeight="1" thickBot="1">
      <c r="A9" s="46">
        <v>1</v>
      </c>
      <c r="B9" s="62" t="s">
        <v>11</v>
      </c>
      <c r="C9" s="64">
        <v>17</v>
      </c>
      <c r="D9" s="65">
        <v>2</v>
      </c>
      <c r="E9" s="65">
        <f>I9+M9</f>
        <v>0</v>
      </c>
      <c r="F9" s="65">
        <f>J9+N9</f>
        <v>0</v>
      </c>
      <c r="G9" s="44">
        <v>16</v>
      </c>
      <c r="H9" s="45"/>
      <c r="I9" s="45"/>
      <c r="J9" s="45"/>
      <c r="K9" s="44">
        <v>1</v>
      </c>
      <c r="L9" s="45">
        <v>2</v>
      </c>
      <c r="M9" s="45"/>
      <c r="N9" s="45"/>
    </row>
    <row r="10" spans="1:28" s="2" customFormat="1" ht="54" customHeight="1" thickBot="1">
      <c r="A10" s="46">
        <v>2</v>
      </c>
      <c r="B10" s="62" t="s">
        <v>12</v>
      </c>
      <c r="C10" s="64">
        <f t="shared" ref="C10:C11" si="0">G10+K10</f>
        <v>0</v>
      </c>
      <c r="D10" s="65">
        <f t="shared" ref="D10:D11" si="1">H10+L10</f>
        <v>0</v>
      </c>
      <c r="E10" s="65">
        <f t="shared" ref="E10:E11" si="2">I10+M10</f>
        <v>0</v>
      </c>
      <c r="F10" s="65">
        <f t="shared" ref="F10:F11" si="3">J10+N10</f>
        <v>0</v>
      </c>
      <c r="G10" s="45"/>
      <c r="H10" s="45"/>
      <c r="I10" s="45"/>
      <c r="J10" s="45"/>
      <c r="K10" s="45"/>
      <c r="L10" s="45"/>
      <c r="M10" s="45"/>
      <c r="N10" s="45"/>
    </row>
    <row r="11" spans="1:28" s="2" customFormat="1" ht="108.75" customHeight="1" thickBot="1">
      <c r="A11" s="46">
        <v>3</v>
      </c>
      <c r="B11" s="62" t="s">
        <v>142</v>
      </c>
      <c r="C11" s="64">
        <f t="shared" si="0"/>
        <v>0</v>
      </c>
      <c r="D11" s="65">
        <f t="shared" si="1"/>
        <v>0</v>
      </c>
      <c r="E11" s="65">
        <f t="shared" si="2"/>
        <v>0</v>
      </c>
      <c r="F11" s="65">
        <f t="shared" si="3"/>
        <v>0</v>
      </c>
      <c r="G11" s="44"/>
      <c r="H11" s="45"/>
      <c r="I11" s="45"/>
      <c r="J11" s="45"/>
      <c r="K11" s="45"/>
      <c r="L11" s="45"/>
      <c r="M11" s="45"/>
      <c r="N11" s="45"/>
    </row>
    <row r="12" spans="1:28" s="2" customFormat="1">
      <c r="A12" s="3"/>
    </row>
    <row r="13" spans="1:28" s="2" customFormat="1">
      <c r="A13" s="3"/>
    </row>
    <row r="14" spans="1:28" s="47" customFormat="1" ht="15">
      <c r="A14" s="200" t="s">
        <v>148</v>
      </c>
      <c r="B14" s="201"/>
      <c r="C14" s="198" t="s">
        <v>149</v>
      </c>
      <c r="D14" s="199"/>
      <c r="E14" s="199"/>
      <c r="F14" s="199"/>
      <c r="G14" s="194" t="s">
        <v>348</v>
      </c>
      <c r="H14" s="195"/>
      <c r="I14" s="195"/>
      <c r="J14" s="195"/>
      <c r="K14" s="195"/>
      <c r="L14" s="195"/>
      <c r="M14" s="195"/>
      <c r="N14" s="196"/>
    </row>
    <row r="15" spans="1:28" s="47" customFormat="1" ht="15">
      <c r="A15" s="202"/>
      <c r="B15" s="203"/>
      <c r="C15" s="198" t="s">
        <v>150</v>
      </c>
      <c r="D15" s="199"/>
      <c r="E15" s="199"/>
      <c r="F15" s="199"/>
      <c r="G15" s="194" t="s">
        <v>349</v>
      </c>
      <c r="H15" s="195"/>
      <c r="I15" s="195"/>
      <c r="J15" s="195"/>
      <c r="K15" s="195"/>
      <c r="L15" s="195"/>
      <c r="M15" s="195"/>
      <c r="N15" s="196"/>
    </row>
    <row r="16" spans="1:28" s="47" customFormat="1" ht="15">
      <c r="A16" s="202"/>
      <c r="B16" s="203"/>
      <c r="C16" s="198" t="s">
        <v>151</v>
      </c>
      <c r="D16" s="199"/>
      <c r="E16" s="199"/>
      <c r="F16" s="199"/>
      <c r="G16" s="194" t="s">
        <v>350</v>
      </c>
      <c r="H16" s="195"/>
      <c r="I16" s="195"/>
      <c r="J16" s="195"/>
      <c r="K16" s="195"/>
      <c r="L16" s="195"/>
      <c r="M16" s="195"/>
      <c r="N16" s="196"/>
    </row>
    <row r="17" spans="1:14" s="47" customFormat="1" ht="15">
      <c r="A17" s="202"/>
      <c r="B17" s="203"/>
      <c r="C17" s="198" t="s">
        <v>152</v>
      </c>
      <c r="D17" s="199"/>
      <c r="E17" s="199"/>
      <c r="F17" s="199"/>
      <c r="G17" s="194"/>
      <c r="H17" s="195"/>
      <c r="I17" s="195"/>
      <c r="J17" s="195"/>
      <c r="K17" s="195"/>
      <c r="L17" s="195"/>
      <c r="M17" s="195"/>
      <c r="N17" s="196"/>
    </row>
    <row r="18" spans="1:14" s="47" customFormat="1" ht="15">
      <c r="A18" s="204"/>
      <c r="B18" s="205"/>
      <c r="C18" s="198" t="s">
        <v>153</v>
      </c>
      <c r="D18" s="199"/>
      <c r="E18" s="199"/>
      <c r="F18" s="199"/>
      <c r="G18" s="197" t="s">
        <v>351</v>
      </c>
      <c r="H18" s="195"/>
      <c r="I18" s="195"/>
      <c r="J18" s="195"/>
      <c r="K18" s="195"/>
      <c r="L18" s="195"/>
      <c r="M18" s="195"/>
      <c r="N18" s="196"/>
    </row>
    <row r="19" spans="1:14" s="47" customFormat="1" ht="15"/>
    <row r="20" spans="1:14" s="2" customFormat="1">
      <c r="A20" s="3"/>
    </row>
    <row r="21" spans="1:14" s="2" customFormat="1">
      <c r="A21" s="3"/>
    </row>
    <row r="22" spans="1:14" s="2" customFormat="1">
      <c r="A22" s="3"/>
    </row>
    <row r="23" spans="1:14" s="2" customFormat="1">
      <c r="A23" s="3"/>
    </row>
    <row r="24" spans="1:14" s="2" customFormat="1">
      <c r="A24" s="3"/>
    </row>
    <row r="25" spans="1:14" s="2" customFormat="1">
      <c r="A25" s="3"/>
    </row>
    <row r="26" spans="1:14" s="2" customFormat="1">
      <c r="A26" s="3"/>
    </row>
    <row r="27" spans="1:14" s="2" customFormat="1">
      <c r="A27" s="3"/>
    </row>
    <row r="28" spans="1:14" s="2" customFormat="1">
      <c r="A28" s="3"/>
    </row>
    <row r="29" spans="1:14" s="2" customFormat="1">
      <c r="A29" s="3"/>
    </row>
    <row r="30" spans="1:14" s="2" customFormat="1">
      <c r="A30" s="3"/>
    </row>
    <row r="31" spans="1:14" s="2" customFormat="1">
      <c r="A31" s="3"/>
    </row>
    <row r="32" spans="1:14" s="2" customFormat="1">
      <c r="A32" s="3"/>
    </row>
    <row r="33" spans="1:1" s="2" customFormat="1">
      <c r="A33" s="3"/>
    </row>
    <row r="34" spans="1:1" s="2" customFormat="1">
      <c r="A34" s="3"/>
    </row>
    <row r="35" spans="1:1" s="2" customFormat="1">
      <c r="A35" s="3"/>
    </row>
    <row r="36" spans="1:1" s="2" customFormat="1">
      <c r="A36" s="3"/>
    </row>
    <row r="37" spans="1:1" s="2" customFormat="1">
      <c r="A37" s="3"/>
    </row>
  </sheetData>
  <mergeCells count="20">
    <mergeCell ref="B2:N2"/>
    <mergeCell ref="B3:N3"/>
    <mergeCell ref="A7:A8"/>
    <mergeCell ref="B7:B8"/>
    <mergeCell ref="C7:F7"/>
    <mergeCell ref="G7:J7"/>
    <mergeCell ref="K7:N7"/>
    <mergeCell ref="B4:N4"/>
    <mergeCell ref="B5:N5"/>
    <mergeCell ref="C14:F14"/>
    <mergeCell ref="C15:F15"/>
    <mergeCell ref="C17:F17"/>
    <mergeCell ref="C16:F16"/>
    <mergeCell ref="A14:B18"/>
    <mergeCell ref="C18:F18"/>
    <mergeCell ref="G14:N14"/>
    <mergeCell ref="G15:N15"/>
    <mergeCell ref="G16:N16"/>
    <mergeCell ref="G18:N18"/>
    <mergeCell ref="G17:N17"/>
  </mergeCells>
  <hyperlinks>
    <hyperlink ref="G1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9"/>
  <sheetViews>
    <sheetView topLeftCell="G1" zoomScale="80" zoomScaleNormal="80" workbookViewId="0">
      <selection activeCell="G6" sqref="A6:XFD6"/>
    </sheetView>
  </sheetViews>
  <sheetFormatPr defaultColWidth="9.140625" defaultRowHeight="15"/>
  <cols>
    <col min="1" max="1" width="30.5703125" style="135" customWidth="1"/>
    <col min="2" max="2" width="26.85546875" style="135" customWidth="1"/>
    <col min="3" max="3" width="20.85546875" style="135" customWidth="1"/>
    <col min="4" max="4" width="23.28515625" style="135" customWidth="1"/>
    <col min="5" max="5" width="18" style="135" customWidth="1"/>
    <col min="6" max="6" width="18.5703125" style="135" customWidth="1"/>
    <col min="7" max="7" width="25.7109375" style="135" customWidth="1"/>
    <col min="8" max="8" width="22.42578125" style="135" customWidth="1"/>
    <col min="9" max="9" width="28" style="135" customWidth="1"/>
    <col min="10" max="12" width="28.42578125" style="135" customWidth="1"/>
    <col min="13" max="13" width="21" style="135" customWidth="1"/>
    <col min="14" max="14" width="24.140625" style="135" customWidth="1"/>
    <col min="15" max="15" width="23.7109375" style="135" customWidth="1"/>
    <col min="16" max="16384" width="9.140625" style="135"/>
  </cols>
  <sheetData>
    <row r="1" spans="1:21" ht="54" customHeight="1">
      <c r="A1" s="254" t="s">
        <v>316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134"/>
      <c r="O1" s="134"/>
    </row>
    <row r="2" spans="1:21" ht="42.75" customHeight="1" thickBot="1">
      <c r="A2" s="255" t="s">
        <v>261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134"/>
      <c r="O2" s="134"/>
      <c r="P2" s="134"/>
      <c r="Q2" s="134"/>
      <c r="R2" s="134"/>
      <c r="S2" s="134"/>
      <c r="T2" s="134"/>
      <c r="U2" s="134"/>
    </row>
    <row r="3" spans="1:21" ht="135" customHeight="1" thickBot="1">
      <c r="A3" s="127" t="s">
        <v>253</v>
      </c>
      <c r="B3" s="127" t="s">
        <v>256</v>
      </c>
      <c r="C3" s="256" t="s">
        <v>257</v>
      </c>
      <c r="D3" s="257"/>
      <c r="E3" s="258"/>
      <c r="F3" s="126" t="s">
        <v>258</v>
      </c>
      <c r="G3" s="126" t="s">
        <v>259</v>
      </c>
      <c r="H3" s="259" t="s">
        <v>254</v>
      </c>
      <c r="I3" s="260"/>
      <c r="J3" s="261"/>
      <c r="K3" s="125" t="s">
        <v>260</v>
      </c>
      <c r="L3" s="125" t="s">
        <v>259</v>
      </c>
      <c r="M3" s="262" t="s">
        <v>255</v>
      </c>
      <c r="N3" s="263"/>
      <c r="O3" s="264"/>
    </row>
    <row r="4" spans="1:21" ht="29.25" customHeight="1" thickBot="1">
      <c r="A4" s="23"/>
      <c r="B4" s="23"/>
      <c r="C4" s="128" t="s">
        <v>69</v>
      </c>
      <c r="D4" s="87" t="s">
        <v>67</v>
      </c>
      <c r="E4" s="87" t="s">
        <v>68</v>
      </c>
      <c r="F4" s="87"/>
      <c r="G4" s="87"/>
      <c r="H4" s="130" t="s">
        <v>69</v>
      </c>
      <c r="I4" s="87" t="s">
        <v>67</v>
      </c>
      <c r="J4" s="87" t="s">
        <v>68</v>
      </c>
      <c r="K4" s="87"/>
      <c r="L4" s="87"/>
      <c r="M4" s="132" t="s">
        <v>69</v>
      </c>
      <c r="N4" s="87" t="s">
        <v>67</v>
      </c>
      <c r="O4" s="87" t="s">
        <v>68</v>
      </c>
    </row>
    <row r="5" spans="1:21" ht="47.25" customHeight="1" thickBot="1">
      <c r="A5" s="122">
        <f>'[2]2-2.1'!D6+'[2]2-2.1'!D7+'[2]2-2.1'!D8+'[2]2-2.1'!D9+'[2]2-2.1'!D10+'[2]2-2.1'!D11</f>
        <v>5117</v>
      </c>
      <c r="B5" s="120">
        <f>C5/A5</f>
        <v>0.73050615595075241</v>
      </c>
      <c r="C5" s="129">
        <f>SUM(D5:E5)</f>
        <v>3738</v>
      </c>
      <c r="D5" s="121">
        <f>'[2]2-2.1'!E6+'[2]2-2.1'!E7+'[2]2-2.1'!E8+'[2]2-2.1'!E9+'[2]2-2.1'!E10+'[2]2-2.1'!E11+'[2]2.2'!C5</f>
        <v>3692</v>
      </c>
      <c r="E5" s="121">
        <f>'[2]2-2.1'!F6+'[2]2-2.1'!F7+'[2]2-2.1'!F8+'[2]2-2.1'!F9+'[2]2-2.1'!F10+'[2]2-2.1'!F11+'[2]2.2'!D5</f>
        <v>46</v>
      </c>
      <c r="F5" s="121">
        <f>'[2]2-2.1'!D8+'[2]2-2.1'!D9+'[2]2-2.1'!D10+'[2]2-2.1'!D11</f>
        <v>3479</v>
      </c>
      <c r="G5" s="124">
        <f>H5/F5</f>
        <v>0.90485771773498136</v>
      </c>
      <c r="H5" s="131">
        <f>SUM(I5:J5)</f>
        <v>3148</v>
      </c>
      <c r="I5" s="121">
        <f>'[2]2-2.1'!E8+'[2]2-2.1'!E9+'[2]2-2.1'!E10+'[2]2-2.1'!E11+'[2]2.2'!C5</f>
        <v>3113</v>
      </c>
      <c r="J5" s="121">
        <f>'[2]2-2.1'!F8+'[2]2-2.1'!F9+'[2]2-2.1'!F10+'[2]2-2.1'!F11+'[2]2.2'!D5</f>
        <v>35</v>
      </c>
      <c r="K5" s="121">
        <f>'[2]2-2.1'!D10+'[2]2-2.1'!D11</f>
        <v>1708</v>
      </c>
      <c r="L5" s="124">
        <f>M5/K5</f>
        <v>0.89754098360655743</v>
      </c>
      <c r="M5" s="133">
        <f>SUM(N5:O5)</f>
        <v>1533</v>
      </c>
      <c r="N5" s="121">
        <f>'[2]2-2.1'!E10+'[2]2-2.1'!E11+'[2]2.2'!C5</f>
        <v>1510</v>
      </c>
      <c r="O5" s="121">
        <f>'[2]2-2.1'!F10+'[2]2-2.1'!F11+'[2]2.2'!D5</f>
        <v>23</v>
      </c>
    </row>
    <row r="6" spans="1:21" ht="19.5" thickBot="1">
      <c r="A6" s="122">
        <v>5117</v>
      </c>
      <c r="B6" s="120">
        <f>C6/A6</f>
        <v>0.75942935313660342</v>
      </c>
      <c r="C6" s="129">
        <f>D6+E6</f>
        <v>3886</v>
      </c>
      <c r="D6" s="121">
        <f>'[2]2-2.1'!E21++'[2]2-2.1'!E22+'[2]2-2.1'!E23+'[2]2-2.1'!E24+'[2]2-2.1'!E25+'[2]2-2.1'!E26+'[2]2.2'!C5</f>
        <v>3692</v>
      </c>
      <c r="E6" s="121">
        <f>'[2]2-2.1'!F22+'[2]2-2.1'!F23+'[2]2-2.1'!F24+'[2]2-2.1'!F25+'[2]2-2.1'!F26+'[2]2.2'!D5</f>
        <v>194</v>
      </c>
      <c r="F6" s="121">
        <f>'[2]2-2.1'!D8+'[2]2-2.1'!D9+'[2]2-2.1'!D10+'[2]2-2.1'!D11</f>
        <v>3479</v>
      </c>
      <c r="G6" s="124">
        <f>H6/F6</f>
        <v>0.94452428858867488</v>
      </c>
      <c r="H6" s="131">
        <f>I6+J6</f>
        <v>3286</v>
      </c>
      <c r="I6" s="121">
        <f>'[2]2-2.1'!E23+'[2]2-2.1'!E24+'[2]2-2.1'!E25+'[2]2-2.1'!E26+'[2]2.2'!C5</f>
        <v>3113</v>
      </c>
      <c r="J6" s="121">
        <f>'[2]2-2.1'!F23+'[2]2-2.1'!F24+'[2]2-2.1'!F25+'[2]2-2.1'!F26+'[2]2.2'!D5</f>
        <v>173</v>
      </c>
      <c r="K6" s="121">
        <f>'[2]2-2.1'!D11+'[2]2-2.1'!D12</f>
        <v>1613</v>
      </c>
      <c r="L6" s="124">
        <f>M6/K6</f>
        <v>1</v>
      </c>
      <c r="M6" s="133">
        <f>N6+O6</f>
        <v>1613</v>
      </c>
      <c r="N6" s="121">
        <f>'[2]2-2.1'!E25+'[2]2-2.1'!E26+'[2]2.2'!C5</f>
        <v>1510</v>
      </c>
      <c r="O6" s="121">
        <f>'[2]2-2.1'!F25+'[2]2-2.1'!F26+'[2]2.2'!D5</f>
        <v>103</v>
      </c>
    </row>
    <row r="8" spans="1:21" ht="19.5">
      <c r="A8" s="28"/>
      <c r="B8" s="28"/>
    </row>
    <row r="9" spans="1:21" ht="18.75">
      <c r="A9" s="29"/>
      <c r="B9" s="29"/>
    </row>
  </sheetData>
  <mergeCells count="5">
    <mergeCell ref="A1:M1"/>
    <mergeCell ref="A2:M2"/>
    <mergeCell ref="C3:E3"/>
    <mergeCell ref="H3:J3"/>
    <mergeCell ref="M3:O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Q11" sqref="Q11"/>
    </sheetView>
  </sheetViews>
  <sheetFormatPr defaultRowHeight="15"/>
  <cols>
    <col min="1" max="1" width="26.42578125" style="135" customWidth="1"/>
    <col min="2" max="2" width="29" style="135" customWidth="1"/>
    <col min="3" max="3" width="27.140625" style="135" customWidth="1"/>
    <col min="4" max="4" width="20.7109375" style="135" customWidth="1"/>
    <col min="5" max="5" width="16.42578125" style="135" customWidth="1"/>
    <col min="6" max="16384" width="9.140625" style="135"/>
  </cols>
  <sheetData>
    <row r="1" spans="1:5" ht="31.5" customHeight="1">
      <c r="A1" s="142" t="s">
        <v>295</v>
      </c>
    </row>
    <row r="2" spans="1:5" ht="86.25" customHeight="1">
      <c r="A2" s="147" t="s">
        <v>288</v>
      </c>
      <c r="B2" s="148" t="s">
        <v>292</v>
      </c>
      <c r="C2" s="147" t="s">
        <v>277</v>
      </c>
      <c r="D2" s="147" t="s">
        <v>293</v>
      </c>
      <c r="E2" s="152" t="s">
        <v>278</v>
      </c>
    </row>
    <row r="3" spans="1:5" ht="30">
      <c r="A3" s="147" t="s">
        <v>289</v>
      </c>
      <c r="B3" s="147"/>
      <c r="C3" s="147"/>
      <c r="D3" s="147"/>
      <c r="E3" s="153" t="e">
        <f>D3/C3</f>
        <v>#DIV/0!</v>
      </c>
    </row>
    <row r="4" spans="1:5">
      <c r="A4" s="147" t="s">
        <v>290</v>
      </c>
      <c r="B4" s="147">
        <v>2</v>
      </c>
      <c r="C4" s="147">
        <v>40</v>
      </c>
      <c r="D4" s="147">
        <v>0</v>
      </c>
      <c r="E4" s="153">
        <f t="shared" ref="E4:E5" si="0">D4/C4</f>
        <v>0</v>
      </c>
    </row>
    <row r="5" spans="1:5">
      <c r="A5" s="147" t="s">
        <v>291</v>
      </c>
      <c r="B5" s="147"/>
      <c r="C5" s="147"/>
      <c r="D5" s="147"/>
      <c r="E5" s="153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opLeftCell="A37" workbookViewId="0">
      <selection activeCell="J41" sqref="J41"/>
    </sheetView>
  </sheetViews>
  <sheetFormatPr defaultRowHeight="15"/>
  <cols>
    <col min="1" max="1" width="43.42578125" customWidth="1"/>
    <col min="2" max="2" width="22.5703125" customWidth="1"/>
    <col min="3" max="3" width="13.5703125" customWidth="1"/>
    <col min="4" max="4" width="14.140625" customWidth="1"/>
    <col min="5" max="5" width="12.85546875" customWidth="1"/>
    <col min="6" max="6" width="12.28515625" customWidth="1"/>
  </cols>
  <sheetData>
    <row r="1" spans="1:7" ht="54.75" customHeight="1" thickBot="1">
      <c r="A1" s="265" t="s">
        <v>301</v>
      </c>
      <c r="B1" s="265"/>
      <c r="C1" s="265"/>
      <c r="D1" s="265"/>
      <c r="E1" s="265"/>
      <c r="F1" s="265"/>
      <c r="G1" s="265"/>
    </row>
    <row r="2" spans="1:7" ht="37.9" customHeight="1" thickBot="1">
      <c r="A2" s="269" t="s">
        <v>276</v>
      </c>
      <c r="B2" s="269" t="s">
        <v>42</v>
      </c>
      <c r="C2" s="271" t="s">
        <v>277</v>
      </c>
      <c r="D2" s="272"/>
      <c r="E2" s="272"/>
      <c r="F2" s="272"/>
      <c r="G2" s="273"/>
    </row>
    <row r="3" spans="1:7" ht="72" customHeight="1" thickBot="1">
      <c r="A3" s="270"/>
      <c r="B3" s="270"/>
      <c r="C3" s="143" t="s">
        <v>285</v>
      </c>
      <c r="D3" s="143" t="s">
        <v>286</v>
      </c>
      <c r="E3" s="143" t="s">
        <v>278</v>
      </c>
      <c r="F3" s="143" t="s">
        <v>287</v>
      </c>
      <c r="G3" s="146" t="s">
        <v>278</v>
      </c>
    </row>
    <row r="4" spans="1:7" ht="15.75" thickBot="1">
      <c r="A4" s="266" t="s">
        <v>279</v>
      </c>
      <c r="B4" s="267"/>
      <c r="C4" s="267"/>
      <c r="D4" s="267"/>
      <c r="E4" s="267"/>
      <c r="F4" s="267"/>
      <c r="G4" s="268"/>
    </row>
    <row r="5" spans="1:7" ht="30" customHeight="1" thickBot="1">
      <c r="A5" s="144" t="s">
        <v>294</v>
      </c>
      <c r="B5" s="150">
        <f>SUM(B6:B13)</f>
        <v>10</v>
      </c>
      <c r="C5" s="150">
        <f>SUM(C6:C13)</f>
        <v>147</v>
      </c>
      <c r="D5" s="150">
        <f>SUM(D6:D13)</f>
        <v>146</v>
      </c>
      <c r="E5" s="151">
        <f>D5/C5</f>
        <v>0.99319727891156462</v>
      </c>
      <c r="F5" s="150">
        <f>SUM(F6:F13)</f>
        <v>3</v>
      </c>
      <c r="G5" s="151">
        <f>F5/C5</f>
        <v>2.0408163265306121E-2</v>
      </c>
    </row>
    <row r="6" spans="1:7" ht="31.5" customHeight="1" thickBot="1">
      <c r="A6" s="157" t="s">
        <v>281</v>
      </c>
      <c r="B6" s="154">
        <f>SUM('[3]6:51'!B6)</f>
        <v>0</v>
      </c>
      <c r="C6" s="154">
        <f>SUM('[3]6:51'!C6)</f>
        <v>0</v>
      </c>
      <c r="D6" s="154">
        <f>SUM('[3]6:51'!D6)</f>
        <v>0</v>
      </c>
      <c r="E6" s="149" t="e">
        <f t="shared" ref="E6:E13" si="0">D6/C6</f>
        <v>#DIV/0!</v>
      </c>
      <c r="F6" s="154">
        <f>SUM('[3]6:51'!F6)</f>
        <v>0</v>
      </c>
      <c r="G6" s="149" t="e">
        <f t="shared" ref="G6:G13" si="1">F6/C6</f>
        <v>#DIV/0!</v>
      </c>
    </row>
    <row r="7" spans="1:7" ht="29.25" customHeight="1" thickBot="1">
      <c r="A7" s="157" t="s">
        <v>331</v>
      </c>
      <c r="B7" s="154">
        <f>SUM('[3]6:51'!B7)</f>
        <v>6</v>
      </c>
      <c r="C7" s="154">
        <f>SUM('[3]6:51'!C7)</f>
        <v>91</v>
      </c>
      <c r="D7" s="154">
        <f>SUM('[3]6:51'!D7)</f>
        <v>91</v>
      </c>
      <c r="E7" s="149">
        <f t="shared" si="0"/>
        <v>1</v>
      </c>
      <c r="F7" s="154">
        <f>SUM('[3]6:51'!F7)</f>
        <v>0</v>
      </c>
      <c r="G7" s="149">
        <f t="shared" si="1"/>
        <v>0</v>
      </c>
    </row>
    <row r="8" spans="1:7" ht="29.25" customHeight="1" thickBot="1">
      <c r="A8" s="157" t="s">
        <v>332</v>
      </c>
      <c r="B8" s="154">
        <f>SUM('[3]6:51'!B8)</f>
        <v>1</v>
      </c>
      <c r="C8" s="154">
        <f>SUM('[3]6:51'!C8)</f>
        <v>14</v>
      </c>
      <c r="D8" s="154">
        <f>SUM('[3]6:51'!D8)</f>
        <v>14</v>
      </c>
      <c r="E8" s="149">
        <f t="shared" si="0"/>
        <v>1</v>
      </c>
      <c r="F8" s="154">
        <f>SUM('[3]6:51'!F8)</f>
        <v>1</v>
      </c>
      <c r="G8" s="149">
        <f t="shared" si="1"/>
        <v>7.1428571428571425E-2</v>
      </c>
    </row>
    <row r="9" spans="1:7" ht="36" customHeight="1" thickBot="1">
      <c r="A9" s="157" t="s">
        <v>333</v>
      </c>
      <c r="B9" s="154">
        <f>SUM('[3]6:51'!B9)</f>
        <v>0</v>
      </c>
      <c r="C9" s="154">
        <f>SUM('[3]6:51'!C9)</f>
        <v>0</v>
      </c>
      <c r="D9" s="154">
        <f>SUM('[3]6:51'!D9)</f>
        <v>0</v>
      </c>
      <c r="E9" s="149" t="e">
        <f t="shared" si="0"/>
        <v>#DIV/0!</v>
      </c>
      <c r="F9" s="154">
        <f>SUM('[3]6:51'!F9)</f>
        <v>0</v>
      </c>
      <c r="G9" s="149" t="e">
        <f t="shared" si="1"/>
        <v>#DIV/0!</v>
      </c>
    </row>
    <row r="10" spans="1:7" ht="36" customHeight="1" thickBot="1">
      <c r="A10" s="157" t="s">
        <v>334</v>
      </c>
      <c r="B10" s="154">
        <f>SUM('[3]6:51'!B10)</f>
        <v>3</v>
      </c>
      <c r="C10" s="154">
        <f>SUM('[3]6:51'!C10)</f>
        <v>42</v>
      </c>
      <c r="D10" s="154">
        <f>SUM('[3]6:51'!D10)</f>
        <v>41</v>
      </c>
      <c r="E10" s="149">
        <f t="shared" si="0"/>
        <v>0.97619047619047616</v>
      </c>
      <c r="F10" s="154">
        <f>SUM('[3]6:51'!F10)</f>
        <v>2</v>
      </c>
      <c r="G10" s="149">
        <f t="shared" si="1"/>
        <v>4.7619047619047616E-2</v>
      </c>
    </row>
    <row r="11" spans="1:7" ht="39.6" customHeight="1" thickBot="1">
      <c r="A11" s="157" t="s">
        <v>335</v>
      </c>
      <c r="B11" s="154">
        <f>SUM('[3]6:51'!B11)</f>
        <v>0</v>
      </c>
      <c r="C11" s="154">
        <f>SUM('[3]6:51'!C11)</f>
        <v>0</v>
      </c>
      <c r="D11" s="154">
        <f>SUM('[3]6:51'!D11)</f>
        <v>0</v>
      </c>
      <c r="E11" s="149" t="e">
        <f t="shared" si="0"/>
        <v>#DIV/0!</v>
      </c>
      <c r="F11" s="154">
        <f>SUM('[3]6:51'!F11)</f>
        <v>0</v>
      </c>
      <c r="G11" s="149" t="e">
        <f t="shared" si="1"/>
        <v>#DIV/0!</v>
      </c>
    </row>
    <row r="12" spans="1:7" ht="30" customHeight="1" thickBot="1">
      <c r="A12" s="157" t="s">
        <v>336</v>
      </c>
      <c r="B12" s="154">
        <f>SUM('[3]6:51'!B12)</f>
        <v>0</v>
      </c>
      <c r="C12" s="154">
        <f>SUM('[3]6:51'!C12)</f>
        <v>0</v>
      </c>
      <c r="D12" s="154">
        <f>SUM('[3]6:51'!D12)</f>
        <v>0</v>
      </c>
      <c r="E12" s="149" t="e">
        <f t="shared" si="0"/>
        <v>#DIV/0!</v>
      </c>
      <c r="F12" s="154">
        <f>SUM('[3]6:51'!F12)</f>
        <v>0</v>
      </c>
      <c r="G12" s="149" t="e">
        <f t="shared" si="1"/>
        <v>#DIV/0!</v>
      </c>
    </row>
    <row r="13" spans="1:7" ht="30" customHeight="1" thickBot="1">
      <c r="A13" s="157" t="s">
        <v>337</v>
      </c>
      <c r="B13" s="154">
        <f>SUM('[3]6:51'!B13)</f>
        <v>0</v>
      </c>
      <c r="C13" s="154">
        <f>SUM('[3]6:51'!C13)</f>
        <v>0</v>
      </c>
      <c r="D13" s="154">
        <f>SUM('[3]6:51'!D13)</f>
        <v>0</v>
      </c>
      <c r="E13" s="149" t="e">
        <f t="shared" si="0"/>
        <v>#DIV/0!</v>
      </c>
      <c r="F13" s="154">
        <f>SUM('[3]6:51'!F13)</f>
        <v>0</v>
      </c>
      <c r="G13" s="149" t="e">
        <f t="shared" si="1"/>
        <v>#DIV/0!</v>
      </c>
    </row>
    <row r="14" spans="1:7" ht="15.75" thickBot="1">
      <c r="A14" s="266" t="s">
        <v>282</v>
      </c>
      <c r="B14" s="274"/>
      <c r="C14" s="267"/>
      <c r="D14" s="267"/>
      <c r="E14" s="267"/>
      <c r="F14" s="267"/>
      <c r="G14" s="268"/>
    </row>
    <row r="15" spans="1:7" ht="46.5" customHeight="1" thickBot="1">
      <c r="A15" s="145" t="s">
        <v>280</v>
      </c>
      <c r="B15" s="150"/>
      <c r="C15" s="150">
        <f>SUM(C16:C23)</f>
        <v>0</v>
      </c>
      <c r="D15" s="150">
        <f>SUM(D16:D24)</f>
        <v>0</v>
      </c>
      <c r="E15" s="151" t="e">
        <f>D15/C15</f>
        <v>#DIV/0!</v>
      </c>
      <c r="F15" s="150">
        <f>SUM(F16:F24)</f>
        <v>0</v>
      </c>
      <c r="G15" s="151" t="e">
        <f>F15/C15</f>
        <v>#DIV/0!</v>
      </c>
    </row>
    <row r="16" spans="1:7" ht="43.5" customHeight="1" thickBot="1">
      <c r="A16" s="145" t="s">
        <v>281</v>
      </c>
      <c r="B16" s="150"/>
      <c r="C16" s="154"/>
      <c r="D16" s="154"/>
      <c r="E16" s="149" t="e">
        <f t="shared" ref="E16:E23" si="2">D16/C16</f>
        <v>#DIV/0!</v>
      </c>
      <c r="F16" s="154"/>
      <c r="G16" s="149" t="e">
        <f t="shared" ref="G16:G23" si="3">F16/C16</f>
        <v>#DIV/0!</v>
      </c>
    </row>
    <row r="17" spans="1:7" ht="45" customHeight="1" thickBot="1">
      <c r="A17" s="145" t="s">
        <v>331</v>
      </c>
      <c r="B17" s="150"/>
      <c r="C17" s="154"/>
      <c r="D17" s="154"/>
      <c r="E17" s="149" t="e">
        <f t="shared" si="2"/>
        <v>#DIV/0!</v>
      </c>
      <c r="F17" s="154"/>
      <c r="G17" s="149" t="e">
        <f t="shared" si="3"/>
        <v>#DIV/0!</v>
      </c>
    </row>
    <row r="18" spans="1:7" ht="15.75" thickBot="1">
      <c r="A18" s="145" t="s">
        <v>332</v>
      </c>
      <c r="B18" s="150"/>
      <c r="C18" s="154"/>
      <c r="D18" s="154"/>
      <c r="E18" s="149" t="e">
        <f t="shared" si="2"/>
        <v>#DIV/0!</v>
      </c>
      <c r="F18" s="154"/>
      <c r="G18" s="149" t="e">
        <f t="shared" si="3"/>
        <v>#DIV/0!</v>
      </c>
    </row>
    <row r="19" spans="1:7" ht="71.25" customHeight="1" thickBot="1">
      <c r="A19" s="145" t="s">
        <v>333</v>
      </c>
      <c r="B19" s="150"/>
      <c r="C19" s="154"/>
      <c r="D19" s="154"/>
      <c r="E19" s="149" t="e">
        <f t="shared" si="2"/>
        <v>#DIV/0!</v>
      </c>
      <c r="F19" s="154"/>
      <c r="G19" s="149" t="e">
        <f t="shared" si="3"/>
        <v>#DIV/0!</v>
      </c>
    </row>
    <row r="20" spans="1:7" ht="34.5" customHeight="1" thickBot="1">
      <c r="A20" s="145" t="s">
        <v>334</v>
      </c>
      <c r="B20" s="150"/>
      <c r="C20" s="154"/>
      <c r="D20" s="154"/>
      <c r="E20" s="149" t="e">
        <f t="shared" si="2"/>
        <v>#DIV/0!</v>
      </c>
      <c r="F20" s="154"/>
      <c r="G20" s="149" t="e">
        <f t="shared" si="3"/>
        <v>#DIV/0!</v>
      </c>
    </row>
    <row r="21" spans="1:7" ht="34.5" customHeight="1" thickBot="1">
      <c r="A21" s="145" t="s">
        <v>335</v>
      </c>
      <c r="B21" s="150"/>
      <c r="C21" s="154"/>
      <c r="D21" s="154"/>
      <c r="E21" s="149" t="e">
        <f t="shared" si="2"/>
        <v>#DIV/0!</v>
      </c>
      <c r="F21" s="154"/>
      <c r="G21" s="149" t="e">
        <f t="shared" si="3"/>
        <v>#DIV/0!</v>
      </c>
    </row>
    <row r="22" spans="1:7" ht="34.5" customHeight="1" thickBot="1">
      <c r="A22" s="145" t="s">
        <v>336</v>
      </c>
      <c r="B22" s="150"/>
      <c r="C22" s="154"/>
      <c r="D22" s="154"/>
      <c r="E22" s="149" t="e">
        <f t="shared" si="2"/>
        <v>#DIV/0!</v>
      </c>
      <c r="F22" s="154"/>
      <c r="G22" s="149" t="e">
        <f t="shared" si="3"/>
        <v>#DIV/0!</v>
      </c>
    </row>
    <row r="23" spans="1:7" ht="34.5" customHeight="1" thickBot="1">
      <c r="A23" s="145" t="s">
        <v>337</v>
      </c>
      <c r="B23" s="150"/>
      <c r="C23" s="154"/>
      <c r="D23" s="154"/>
      <c r="E23" s="149" t="e">
        <f t="shared" si="2"/>
        <v>#DIV/0!</v>
      </c>
      <c r="F23" s="154"/>
      <c r="G23" s="149" t="e">
        <f t="shared" si="3"/>
        <v>#DIV/0!</v>
      </c>
    </row>
    <row r="24" spans="1:7" ht="15.75" thickBot="1">
      <c r="A24" s="266" t="s">
        <v>283</v>
      </c>
      <c r="B24" s="267"/>
      <c r="C24" s="267"/>
      <c r="D24" s="267"/>
      <c r="E24" s="267"/>
      <c r="F24" s="267"/>
      <c r="G24" s="268"/>
    </row>
    <row r="25" spans="1:7" ht="50.25" customHeight="1" thickBot="1">
      <c r="A25" s="145" t="s">
        <v>280</v>
      </c>
      <c r="B25" s="150"/>
      <c r="C25" s="150">
        <f>SUM(C26:C33)</f>
        <v>40</v>
      </c>
      <c r="D25" s="150">
        <f>SUM(D26:D33)</f>
        <v>0</v>
      </c>
      <c r="E25" s="151">
        <f>D25/C25</f>
        <v>0</v>
      </c>
      <c r="F25" s="150">
        <f>SUM(F26:F33)</f>
        <v>0</v>
      </c>
      <c r="G25" s="151">
        <f>F25/C25</f>
        <v>0</v>
      </c>
    </row>
    <row r="26" spans="1:7" ht="42" customHeight="1" thickBot="1">
      <c r="A26" s="145" t="s">
        <v>281</v>
      </c>
      <c r="B26" s="150"/>
      <c r="C26" s="154">
        <f>SUM('[3]6:51'!C26)</f>
        <v>0</v>
      </c>
      <c r="D26" s="154">
        <f>SUM('[3]6:51'!D26)</f>
        <v>0</v>
      </c>
      <c r="E26" s="149" t="e">
        <f t="shared" ref="E26:E33" si="4">D26/C26</f>
        <v>#DIV/0!</v>
      </c>
      <c r="F26" s="154">
        <f>SUM('[3]6:51'!F26)</f>
        <v>0</v>
      </c>
      <c r="G26" s="149" t="e">
        <f t="shared" ref="G26:G33" si="5">F26/C26</f>
        <v>#DIV/0!</v>
      </c>
    </row>
    <row r="27" spans="1:7" ht="15.75" thickBot="1">
      <c r="A27" s="145" t="s">
        <v>331</v>
      </c>
      <c r="B27" s="150"/>
      <c r="C27" s="154">
        <f>SUM('[3]6:51'!C27)</f>
        <v>0</v>
      </c>
      <c r="D27" s="154">
        <f>SUM('[3]6:51'!D27)</f>
        <v>0</v>
      </c>
      <c r="E27" s="149" t="e">
        <f t="shared" si="4"/>
        <v>#DIV/0!</v>
      </c>
      <c r="F27" s="154">
        <f>SUM('[3]6:51'!F27)</f>
        <v>0</v>
      </c>
      <c r="G27" s="149" t="e">
        <f t="shared" si="5"/>
        <v>#DIV/0!</v>
      </c>
    </row>
    <row r="28" spans="1:7" ht="15.75" thickBot="1">
      <c r="A28" s="145" t="s">
        <v>332</v>
      </c>
      <c r="B28" s="150"/>
      <c r="C28" s="154">
        <f>SUM('[3]6:51'!C28)</f>
        <v>0</v>
      </c>
      <c r="D28" s="154">
        <f>SUM('[3]6:51'!D28)</f>
        <v>0</v>
      </c>
      <c r="E28" s="149" t="e">
        <f t="shared" si="4"/>
        <v>#DIV/0!</v>
      </c>
      <c r="F28" s="154">
        <f>SUM('[3]6:51'!F28)</f>
        <v>0</v>
      </c>
      <c r="G28" s="149" t="e">
        <f t="shared" si="5"/>
        <v>#DIV/0!</v>
      </c>
    </row>
    <row r="29" spans="1:7" ht="62.25" customHeight="1" thickBot="1">
      <c r="A29" s="145" t="s">
        <v>333</v>
      </c>
      <c r="B29" s="150"/>
      <c r="C29" s="154">
        <f>SUM('[3]6:51'!C29)</f>
        <v>0</v>
      </c>
      <c r="D29" s="154">
        <f>SUM('[3]6:51'!D29)</f>
        <v>0</v>
      </c>
      <c r="E29" s="149" t="e">
        <f t="shared" si="4"/>
        <v>#DIV/0!</v>
      </c>
      <c r="F29" s="154">
        <f>SUM('[3]6:51'!F29)</f>
        <v>0</v>
      </c>
      <c r="G29" s="149" t="e">
        <f t="shared" si="5"/>
        <v>#DIV/0!</v>
      </c>
    </row>
    <row r="30" spans="1:7" ht="36.75" customHeight="1" thickBot="1">
      <c r="A30" s="145" t="s">
        <v>334</v>
      </c>
      <c r="B30" s="150"/>
      <c r="C30" s="154">
        <f>SUM('[3]6:51'!C30)</f>
        <v>0</v>
      </c>
      <c r="D30" s="154">
        <f>SUM('[3]6:51'!D30)</f>
        <v>0</v>
      </c>
      <c r="E30" s="149" t="e">
        <f t="shared" si="4"/>
        <v>#DIV/0!</v>
      </c>
      <c r="F30" s="154">
        <f>SUM('[3]6:51'!F30)</f>
        <v>0</v>
      </c>
      <c r="G30" s="149" t="e">
        <f t="shared" si="5"/>
        <v>#DIV/0!</v>
      </c>
    </row>
    <row r="31" spans="1:7" ht="36.75" customHeight="1" thickBot="1">
      <c r="A31" s="145" t="s">
        <v>335</v>
      </c>
      <c r="B31" s="150"/>
      <c r="C31" s="154">
        <f>SUM('[3]6:51'!C31)</f>
        <v>0</v>
      </c>
      <c r="D31" s="154">
        <f>SUM('[3]6:51'!D31)</f>
        <v>0</v>
      </c>
      <c r="E31" s="149" t="e">
        <f t="shared" si="4"/>
        <v>#DIV/0!</v>
      </c>
      <c r="F31" s="154">
        <f>SUM('[3]6:51'!F31)</f>
        <v>0</v>
      </c>
      <c r="G31" s="149" t="e">
        <f t="shared" si="5"/>
        <v>#DIV/0!</v>
      </c>
    </row>
    <row r="32" spans="1:7" ht="36.75" customHeight="1" thickBot="1">
      <c r="A32" s="145" t="s">
        <v>336</v>
      </c>
      <c r="B32" s="150"/>
      <c r="C32" s="154">
        <f>SUM('[3]6:51'!C32)</f>
        <v>0</v>
      </c>
      <c r="D32" s="154">
        <f>SUM('[3]6:51'!D32)</f>
        <v>0</v>
      </c>
      <c r="E32" s="149" t="e">
        <f t="shared" si="4"/>
        <v>#DIV/0!</v>
      </c>
      <c r="F32" s="154">
        <f>SUM('[3]6:51'!F32)</f>
        <v>0</v>
      </c>
      <c r="G32" s="149" t="e">
        <f t="shared" si="5"/>
        <v>#DIV/0!</v>
      </c>
    </row>
    <row r="33" spans="1:8" ht="36.75" customHeight="1" thickBot="1">
      <c r="A33" s="145" t="s">
        <v>337</v>
      </c>
      <c r="B33" s="150"/>
      <c r="C33" s="154">
        <f>SUM('[3]6:51'!C33)</f>
        <v>40</v>
      </c>
      <c r="D33" s="154">
        <f>SUM('[3]6:51'!D33)</f>
        <v>0</v>
      </c>
      <c r="E33" s="149">
        <f t="shared" si="4"/>
        <v>0</v>
      </c>
      <c r="F33" s="154">
        <f>SUM('[3]6:51'!F33)</f>
        <v>0</v>
      </c>
      <c r="G33" s="149">
        <f t="shared" si="5"/>
        <v>0</v>
      </c>
    </row>
    <row r="34" spans="1:8" ht="15.75" thickBot="1">
      <c r="A34" s="266" t="s">
        <v>284</v>
      </c>
      <c r="B34" s="267"/>
      <c r="C34" s="267"/>
      <c r="D34" s="267"/>
      <c r="E34" s="267"/>
      <c r="F34" s="267"/>
      <c r="G34" s="268"/>
    </row>
    <row r="35" spans="1:8" ht="15.75" thickBot="1">
      <c r="A35" s="145" t="s">
        <v>280</v>
      </c>
      <c r="B35" s="150"/>
      <c r="C35" s="150">
        <f>SUM(C36:C43)</f>
        <v>1491</v>
      </c>
      <c r="D35" s="150">
        <f>SUM(D36:D43)</f>
        <v>19</v>
      </c>
      <c r="E35" s="151">
        <f>D35/C35</f>
        <v>1.2743125419181758E-2</v>
      </c>
      <c r="F35" s="150">
        <f>SUM(F36:F43)</f>
        <v>32</v>
      </c>
      <c r="G35" s="151">
        <f>F35/C35</f>
        <v>2.1462105969148222E-2</v>
      </c>
    </row>
    <row r="36" spans="1:8" ht="15.75" thickBot="1">
      <c r="A36" s="145" t="s">
        <v>281</v>
      </c>
      <c r="B36" s="150"/>
      <c r="C36" s="154">
        <f>SUM('[4]6:51'!C36)</f>
        <v>17</v>
      </c>
      <c r="D36" s="154">
        <f>SUM('[4]6:51'!D36)</f>
        <v>1</v>
      </c>
      <c r="E36" s="149">
        <f t="shared" ref="E36:E43" si="6">D36/C36</f>
        <v>5.8823529411764705E-2</v>
      </c>
      <c r="F36" s="154">
        <f>SUM('[4]6:51'!F36)</f>
        <v>4</v>
      </c>
      <c r="G36" s="149">
        <f t="shared" ref="G36:G43" si="7">F36/C36</f>
        <v>0.23529411764705882</v>
      </c>
    </row>
    <row r="37" spans="1:8" ht="43.5" customHeight="1" thickBot="1">
      <c r="A37" s="145" t="s">
        <v>331</v>
      </c>
      <c r="B37" s="150"/>
      <c r="C37" s="154">
        <f>SUM('[4]6:51'!C37)</f>
        <v>821</v>
      </c>
      <c r="D37" s="154">
        <f>SUM('[4]6:51'!D37)</f>
        <v>11</v>
      </c>
      <c r="E37" s="149">
        <f t="shared" si="6"/>
        <v>1.3398294762484775E-2</v>
      </c>
      <c r="F37" s="154">
        <f>SUM('[4]6:51'!F37)</f>
        <v>0</v>
      </c>
      <c r="G37" s="149">
        <f t="shared" si="7"/>
        <v>0</v>
      </c>
    </row>
    <row r="38" spans="1:8" ht="36" customHeight="1" thickBot="1">
      <c r="A38" s="145" t="s">
        <v>332</v>
      </c>
      <c r="B38" s="150"/>
      <c r="C38" s="154">
        <f>SUM('[4]6:51'!C38)</f>
        <v>227</v>
      </c>
      <c r="D38" s="154">
        <f>SUM('[4]6:51'!D38)</f>
        <v>1</v>
      </c>
      <c r="E38" s="149">
        <f t="shared" si="6"/>
        <v>4.4052863436123352E-3</v>
      </c>
      <c r="F38" s="154">
        <f>SUM('[4]6:51'!F38)</f>
        <v>2</v>
      </c>
      <c r="G38" s="149">
        <f t="shared" si="7"/>
        <v>8.8105726872246704E-3</v>
      </c>
      <c r="H38" s="155"/>
    </row>
    <row r="39" spans="1:8" ht="63" customHeight="1" thickBot="1">
      <c r="A39" s="145" t="s">
        <v>333</v>
      </c>
      <c r="B39" s="150"/>
      <c r="C39" s="154">
        <f>SUM('[4]6:51'!C39)</f>
        <v>1</v>
      </c>
      <c r="D39" s="154">
        <f>SUM('[4]6:51'!D39)</f>
        <v>0</v>
      </c>
      <c r="E39" s="149">
        <f t="shared" si="6"/>
        <v>0</v>
      </c>
      <c r="F39" s="154">
        <f>SUM('[4]6:51'!F39)</f>
        <v>1</v>
      </c>
      <c r="G39" s="149">
        <f t="shared" si="7"/>
        <v>1</v>
      </c>
    </row>
    <row r="40" spans="1:8" ht="35.25" customHeight="1" thickBot="1">
      <c r="A40" s="145" t="s">
        <v>334</v>
      </c>
      <c r="B40" s="150"/>
      <c r="C40" s="154">
        <f>SUM('[4]6:51'!C40)</f>
        <v>7</v>
      </c>
      <c r="D40" s="154">
        <f>SUM('[4]6:51'!D40)</f>
        <v>5</v>
      </c>
      <c r="E40" s="149">
        <f t="shared" si="6"/>
        <v>0.7142857142857143</v>
      </c>
      <c r="F40" s="154">
        <f>SUM('[4]6:51'!F40)</f>
        <v>0</v>
      </c>
      <c r="G40" s="149">
        <f t="shared" si="7"/>
        <v>0</v>
      </c>
    </row>
    <row r="41" spans="1:8" ht="37.5" customHeight="1" thickBot="1">
      <c r="A41" s="145" t="s">
        <v>335</v>
      </c>
      <c r="B41" s="150"/>
      <c r="C41" s="154">
        <f>SUM('[4]6:51'!C41)</f>
        <v>325</v>
      </c>
      <c r="D41" s="154">
        <f>SUM('[4]6:51'!D41)</f>
        <v>0</v>
      </c>
      <c r="E41" s="149">
        <f t="shared" si="6"/>
        <v>0</v>
      </c>
      <c r="F41" s="154">
        <f>SUM('[4]6:51'!F41)</f>
        <v>6</v>
      </c>
      <c r="G41" s="149">
        <f t="shared" si="7"/>
        <v>1.8461538461538463E-2</v>
      </c>
    </row>
    <row r="42" spans="1:8" ht="36.75" customHeight="1" thickBot="1">
      <c r="A42" s="145" t="s">
        <v>336</v>
      </c>
      <c r="B42" s="150"/>
      <c r="C42" s="154">
        <f>SUM('[4]6:51'!C42)</f>
        <v>4</v>
      </c>
      <c r="D42" s="154">
        <f>SUM('[4]6:51'!D42)</f>
        <v>1</v>
      </c>
      <c r="E42" s="149">
        <f t="shared" si="6"/>
        <v>0.25</v>
      </c>
      <c r="F42" s="154">
        <f>SUM('[4]6:51'!F42)</f>
        <v>4</v>
      </c>
      <c r="G42" s="149">
        <f t="shared" si="7"/>
        <v>1</v>
      </c>
    </row>
    <row r="43" spans="1:8" ht="36.75" customHeight="1" thickBot="1">
      <c r="A43" s="145" t="s">
        <v>337</v>
      </c>
      <c r="B43" s="150"/>
      <c r="C43" s="154">
        <f>SUM('[4]6:51'!C43)</f>
        <v>89</v>
      </c>
      <c r="D43" s="154">
        <f>SUM('[4]6:51'!D43)</f>
        <v>0</v>
      </c>
      <c r="E43" s="149">
        <f t="shared" si="6"/>
        <v>0</v>
      </c>
      <c r="F43" s="154">
        <f>SUM('[4]6:51'!F43)</f>
        <v>15</v>
      </c>
      <c r="G43" s="149">
        <f t="shared" si="7"/>
        <v>0.16853932584269662</v>
      </c>
    </row>
  </sheetData>
  <mergeCells count="8">
    <mergeCell ref="A1:G1"/>
    <mergeCell ref="A24:G24"/>
    <mergeCell ref="A34:G34"/>
    <mergeCell ref="A2:A3"/>
    <mergeCell ref="B2:B3"/>
    <mergeCell ref="C2:G2"/>
    <mergeCell ref="A14:G14"/>
    <mergeCell ref="A4:G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51"/>
  <sheetViews>
    <sheetView topLeftCell="A25" workbookViewId="0">
      <selection activeCell="E19" sqref="E19"/>
    </sheetView>
  </sheetViews>
  <sheetFormatPr defaultRowHeight="15"/>
  <cols>
    <col min="1" max="1" width="37.28515625" customWidth="1"/>
    <col min="2" max="2" width="48.7109375" customWidth="1"/>
    <col min="3" max="3" width="31.7109375" customWidth="1"/>
    <col min="4" max="4" width="62" customWidth="1"/>
    <col min="5" max="5" width="27.140625" customWidth="1"/>
    <col min="6" max="6" width="21" customWidth="1"/>
    <col min="7" max="7" width="46.7109375" customWidth="1"/>
  </cols>
  <sheetData>
    <row r="1" spans="1:28" ht="27.75" customHeight="1">
      <c r="A1" s="253" t="s">
        <v>78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8" ht="29.25" customHeight="1" thickBot="1">
      <c r="A2" s="275" t="s">
        <v>263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</row>
    <row r="3" spans="1:28" ht="27.75" customHeight="1" thickBot="1">
      <c r="A3" s="226" t="s">
        <v>296</v>
      </c>
      <c r="B3" s="223" t="s">
        <v>77</v>
      </c>
      <c r="C3" s="224"/>
      <c r="D3" s="225"/>
      <c r="E3" s="241" t="s">
        <v>297</v>
      </c>
      <c r="F3" s="230"/>
      <c r="G3" s="276"/>
    </row>
    <row r="4" spans="1:28" ht="27" customHeight="1">
      <c r="A4" s="238"/>
      <c r="B4" s="226" t="s">
        <v>262</v>
      </c>
      <c r="C4" s="226" t="s">
        <v>7</v>
      </c>
      <c r="D4" s="226" t="s">
        <v>302</v>
      </c>
      <c r="E4" s="242"/>
      <c r="F4" s="277"/>
      <c r="G4" s="278"/>
    </row>
    <row r="5" spans="1:28" ht="15.75" customHeight="1" thickBot="1">
      <c r="A5" s="238"/>
      <c r="B5" s="238"/>
      <c r="C5" s="238"/>
      <c r="D5" s="238"/>
      <c r="E5" s="279"/>
      <c r="F5" s="280"/>
      <c r="G5" s="281"/>
    </row>
    <row r="6" spans="1:28" ht="29.25" customHeight="1">
      <c r="A6" s="238"/>
      <c r="B6" s="238"/>
      <c r="C6" s="238"/>
      <c r="D6" s="238"/>
      <c r="E6" s="226" t="s">
        <v>298</v>
      </c>
      <c r="F6" s="226" t="s">
        <v>299</v>
      </c>
      <c r="G6" s="226" t="s">
        <v>300</v>
      </c>
    </row>
    <row r="7" spans="1:28" ht="32.25" customHeight="1" thickBot="1">
      <c r="A7" s="227"/>
      <c r="B7" s="227"/>
      <c r="C7" s="227"/>
      <c r="D7" s="227"/>
      <c r="E7" s="227"/>
      <c r="F7" s="227"/>
      <c r="G7" s="227"/>
    </row>
    <row r="8" spans="1:28" ht="30.75" customHeight="1" thickBot="1">
      <c r="A8" s="166">
        <v>63</v>
      </c>
      <c r="B8" s="23">
        <v>40</v>
      </c>
      <c r="C8" s="23">
        <v>1</v>
      </c>
      <c r="D8" s="23">
        <v>21</v>
      </c>
      <c r="E8" s="23">
        <v>1</v>
      </c>
      <c r="F8" s="168" t="s">
        <v>360</v>
      </c>
      <c r="G8" s="168" t="s">
        <v>360</v>
      </c>
    </row>
    <row r="9" spans="1:28" ht="15.75" customHeight="1">
      <c r="A9" s="18"/>
      <c r="B9" s="7" t="s">
        <v>420</v>
      </c>
      <c r="C9" s="7"/>
      <c r="D9" s="7"/>
      <c r="E9" s="7"/>
      <c r="F9" s="7"/>
      <c r="G9" s="7"/>
    </row>
    <row r="10" spans="1:28" ht="36.75" customHeight="1" thickBot="1">
      <c r="A10" s="275" t="s">
        <v>141</v>
      </c>
      <c r="B10" s="275"/>
      <c r="C10" s="275"/>
      <c r="D10" s="275"/>
      <c r="E10" s="275"/>
      <c r="F10" s="275"/>
      <c r="G10" s="275"/>
    </row>
    <row r="11" spans="1:28" ht="19.5" thickBot="1">
      <c r="A11" s="85" t="s">
        <v>79</v>
      </c>
      <c r="B11" s="33" t="s">
        <v>80</v>
      </c>
      <c r="C11" s="33" t="s">
        <v>81</v>
      </c>
      <c r="D11" s="33" t="s">
        <v>6</v>
      </c>
    </row>
    <row r="12" spans="1:28" ht="19.5" thickBot="1">
      <c r="A12" s="169">
        <v>1</v>
      </c>
      <c r="B12" s="170" t="s">
        <v>361</v>
      </c>
      <c r="C12" s="171" t="s">
        <v>362</v>
      </c>
      <c r="D12" s="170" t="s">
        <v>363</v>
      </c>
    </row>
    <row r="13" spans="1:28" ht="19.5" thickBot="1">
      <c r="A13" s="169">
        <v>2</v>
      </c>
      <c r="B13" s="172" t="s">
        <v>364</v>
      </c>
      <c r="C13" s="173" t="s">
        <v>365</v>
      </c>
      <c r="D13" s="172" t="s">
        <v>363</v>
      </c>
    </row>
    <row r="14" spans="1:28" ht="19.5" thickBot="1">
      <c r="A14" s="169">
        <v>3</v>
      </c>
      <c r="B14" s="170" t="s">
        <v>366</v>
      </c>
      <c r="C14" s="171" t="s">
        <v>367</v>
      </c>
      <c r="D14" s="170" t="s">
        <v>368</v>
      </c>
    </row>
    <row r="15" spans="1:28" ht="19.5" thickBot="1">
      <c r="A15" s="169">
        <v>4</v>
      </c>
      <c r="B15" s="172" t="s">
        <v>369</v>
      </c>
      <c r="C15" s="173" t="s">
        <v>370</v>
      </c>
      <c r="D15" s="172" t="s">
        <v>371</v>
      </c>
    </row>
    <row r="16" spans="1:28" ht="19.5" thickBot="1">
      <c r="A16" s="169">
        <v>5</v>
      </c>
      <c r="B16" s="170" t="s">
        <v>372</v>
      </c>
      <c r="C16" s="171" t="s">
        <v>373</v>
      </c>
      <c r="D16" s="170" t="s">
        <v>374</v>
      </c>
    </row>
    <row r="17" spans="1:4" ht="19.5" thickBot="1">
      <c r="A17" s="169">
        <v>6</v>
      </c>
      <c r="B17" s="172" t="s">
        <v>375</v>
      </c>
      <c r="C17" s="173" t="s">
        <v>376</v>
      </c>
      <c r="D17" s="172" t="s">
        <v>377</v>
      </c>
    </row>
    <row r="18" spans="1:4" ht="19.5" thickBot="1">
      <c r="A18" s="169">
        <v>7</v>
      </c>
      <c r="B18" s="170" t="s">
        <v>378</v>
      </c>
      <c r="C18" s="171" t="s">
        <v>379</v>
      </c>
      <c r="D18" s="170" t="s">
        <v>377</v>
      </c>
    </row>
    <row r="19" spans="1:4" ht="19.5" thickBot="1">
      <c r="A19" s="169">
        <v>8</v>
      </c>
      <c r="B19" s="172" t="s">
        <v>380</v>
      </c>
      <c r="C19" s="173" t="s">
        <v>381</v>
      </c>
      <c r="D19" s="172" t="s">
        <v>382</v>
      </c>
    </row>
    <row r="20" spans="1:4" ht="19.5" thickBot="1">
      <c r="A20" s="169">
        <v>9</v>
      </c>
      <c r="B20" s="170" t="s">
        <v>383</v>
      </c>
      <c r="C20" s="171" t="s">
        <v>384</v>
      </c>
      <c r="D20" s="174" t="s">
        <v>368</v>
      </c>
    </row>
    <row r="21" spans="1:4" ht="19.5" thickBot="1">
      <c r="A21" s="169">
        <v>10</v>
      </c>
      <c r="B21" s="172" t="s">
        <v>385</v>
      </c>
      <c r="C21" s="173" t="s">
        <v>386</v>
      </c>
      <c r="D21" s="175" t="s">
        <v>368</v>
      </c>
    </row>
    <row r="22" spans="1:4" ht="19.5" thickBot="1">
      <c r="A22" s="169">
        <v>11</v>
      </c>
      <c r="B22" s="170" t="s">
        <v>387</v>
      </c>
      <c r="C22" s="176" t="s">
        <v>388</v>
      </c>
      <c r="D22" s="174" t="s">
        <v>377</v>
      </c>
    </row>
    <row r="23" spans="1:4" ht="19.5" thickBot="1">
      <c r="A23" s="169">
        <v>12</v>
      </c>
      <c r="B23" s="172" t="s">
        <v>389</v>
      </c>
      <c r="C23" s="177" t="s">
        <v>390</v>
      </c>
      <c r="D23" s="175" t="s">
        <v>363</v>
      </c>
    </row>
    <row r="24" spans="1:4" ht="19.5" thickBot="1">
      <c r="A24" s="169">
        <v>13</v>
      </c>
      <c r="B24" s="170" t="s">
        <v>391</v>
      </c>
      <c r="C24" s="176" t="s">
        <v>392</v>
      </c>
      <c r="D24" s="174" t="s">
        <v>363</v>
      </c>
    </row>
    <row r="25" spans="1:4" ht="19.5" thickBot="1">
      <c r="A25" s="169">
        <v>14</v>
      </c>
      <c r="B25" s="172" t="s">
        <v>393</v>
      </c>
      <c r="C25" s="177" t="s">
        <v>394</v>
      </c>
      <c r="D25" s="175" t="s">
        <v>395</v>
      </c>
    </row>
    <row r="26" spans="1:4" ht="19.5" thickBot="1">
      <c r="A26" s="169">
        <v>15</v>
      </c>
      <c r="B26" s="172" t="s">
        <v>396</v>
      </c>
      <c r="C26" s="177" t="s">
        <v>397</v>
      </c>
      <c r="D26" s="7" t="s">
        <v>398</v>
      </c>
    </row>
    <row r="27" spans="1:4" ht="19.5" thickBot="1">
      <c r="A27" s="169">
        <v>16</v>
      </c>
      <c r="B27" s="170" t="s">
        <v>399</v>
      </c>
      <c r="C27" s="176" t="s">
        <v>400</v>
      </c>
      <c r="D27" s="174" t="s">
        <v>401</v>
      </c>
    </row>
    <row r="28" spans="1:4" ht="19.5" thickBot="1">
      <c r="A28" s="169">
        <v>17</v>
      </c>
      <c r="B28" s="172" t="s">
        <v>402</v>
      </c>
      <c r="C28" s="177" t="s">
        <v>403</v>
      </c>
      <c r="D28" s="175" t="s">
        <v>404</v>
      </c>
    </row>
    <row r="29" spans="1:4" ht="19.5" thickBot="1">
      <c r="A29" s="169">
        <v>18</v>
      </c>
      <c r="B29" s="172" t="s">
        <v>405</v>
      </c>
      <c r="C29" s="177" t="s">
        <v>406</v>
      </c>
      <c r="D29" s="175" t="s">
        <v>407</v>
      </c>
    </row>
    <row r="30" spans="1:4" ht="19.5" thickBot="1">
      <c r="A30" s="169">
        <v>19</v>
      </c>
      <c r="B30" s="170" t="s">
        <v>408</v>
      </c>
      <c r="C30" s="176" t="s">
        <v>409</v>
      </c>
      <c r="D30" s="174" t="s">
        <v>363</v>
      </c>
    </row>
    <row r="31" spans="1:4" ht="19.5" thickBot="1">
      <c r="A31" s="169">
        <v>20</v>
      </c>
      <c r="B31" s="172" t="s">
        <v>410</v>
      </c>
      <c r="C31" s="177" t="s">
        <v>411</v>
      </c>
      <c r="D31" s="175" t="s">
        <v>412</v>
      </c>
    </row>
    <row r="32" spans="1:4" ht="19.5" thickBot="1">
      <c r="A32" s="169">
        <v>21</v>
      </c>
      <c r="B32" s="172" t="s">
        <v>413</v>
      </c>
      <c r="C32" s="177" t="s">
        <v>414</v>
      </c>
      <c r="D32" s="175" t="s">
        <v>363</v>
      </c>
    </row>
    <row r="33" spans="1:4" ht="19.5" thickBot="1">
      <c r="A33" s="169">
        <v>22</v>
      </c>
      <c r="B33" s="172" t="s">
        <v>415</v>
      </c>
      <c r="C33" s="177" t="s">
        <v>416</v>
      </c>
      <c r="D33" s="175" t="s">
        <v>407</v>
      </c>
    </row>
    <row r="34" spans="1:4" ht="19.5" thickBot="1">
      <c r="A34" s="169">
        <v>23</v>
      </c>
      <c r="B34" s="172" t="s">
        <v>417</v>
      </c>
      <c r="C34" s="177" t="s">
        <v>418</v>
      </c>
      <c r="D34" s="175" t="s">
        <v>419</v>
      </c>
    </row>
    <row r="35" spans="1:4" ht="15.75" thickBot="1">
      <c r="A35" s="138">
        <v>24</v>
      </c>
      <c r="B35" s="136"/>
      <c r="C35" s="136"/>
      <c r="D35" s="137"/>
    </row>
    <row r="36" spans="1:4" ht="15.75" thickBot="1">
      <c r="A36" s="138">
        <v>25</v>
      </c>
      <c r="B36" s="136"/>
      <c r="C36" s="136"/>
      <c r="D36" s="137"/>
    </row>
    <row r="37" spans="1:4" ht="15.75" thickBot="1">
      <c r="A37" s="138">
        <v>26</v>
      </c>
      <c r="B37" s="136"/>
      <c r="C37" s="136"/>
      <c r="D37" s="137"/>
    </row>
    <row r="38" spans="1:4" ht="15.75" thickBot="1">
      <c r="A38" s="138">
        <v>27</v>
      </c>
      <c r="B38" s="136"/>
      <c r="C38" s="136"/>
      <c r="D38" s="137"/>
    </row>
    <row r="39" spans="1:4" ht="15.75" thickBot="1">
      <c r="A39" s="138">
        <v>28</v>
      </c>
      <c r="B39" s="136"/>
      <c r="C39" s="136"/>
      <c r="D39" s="137"/>
    </row>
    <row r="40" spans="1:4" ht="15.75" thickBot="1">
      <c r="A40" s="138">
        <v>29</v>
      </c>
      <c r="B40" s="136"/>
      <c r="C40" s="136"/>
      <c r="D40" s="137"/>
    </row>
    <row r="41" spans="1:4" ht="15.75" thickBot="1">
      <c r="A41" s="138">
        <v>30</v>
      </c>
      <c r="B41" s="136"/>
      <c r="C41" s="136"/>
      <c r="D41" s="137"/>
    </row>
    <row r="42" spans="1:4" ht="15.75" thickBot="1">
      <c r="A42" s="138">
        <v>31</v>
      </c>
      <c r="B42" s="136"/>
      <c r="C42" s="136"/>
      <c r="D42" s="137"/>
    </row>
    <row r="43" spans="1:4" ht="15.75" thickBot="1">
      <c r="A43" s="138">
        <v>32</v>
      </c>
      <c r="B43" s="136"/>
      <c r="C43" s="136"/>
      <c r="D43" s="137"/>
    </row>
    <row r="44" spans="1:4" ht="15.75" thickBot="1">
      <c r="A44" s="138">
        <v>33</v>
      </c>
      <c r="B44" s="136"/>
      <c r="C44" s="136"/>
      <c r="D44" s="137"/>
    </row>
    <row r="45" spans="1:4" ht="15.75" thickBot="1">
      <c r="A45" s="138">
        <v>34</v>
      </c>
      <c r="B45" s="136"/>
      <c r="C45" s="136"/>
      <c r="D45" s="137"/>
    </row>
    <row r="46" spans="1:4" ht="15.75" thickBot="1">
      <c r="A46" s="138">
        <v>35</v>
      </c>
      <c r="B46" s="136"/>
      <c r="C46" s="136"/>
      <c r="D46" s="137"/>
    </row>
    <row r="47" spans="1:4" ht="15.75" thickBot="1">
      <c r="A47" s="138">
        <v>36</v>
      </c>
      <c r="B47" s="136"/>
      <c r="C47" s="136"/>
      <c r="D47" s="137"/>
    </row>
    <row r="48" spans="1:4" ht="15.75" thickBot="1">
      <c r="A48" s="138">
        <v>37</v>
      </c>
      <c r="B48" s="136"/>
      <c r="C48" s="136"/>
      <c r="D48" s="137"/>
    </row>
    <row r="49" spans="1:4" ht="15.75" thickBot="1">
      <c r="A49" s="138">
        <v>38</v>
      </c>
      <c r="B49" s="136"/>
      <c r="C49" s="136"/>
      <c r="D49" s="137"/>
    </row>
    <row r="50" spans="1:4" ht="15.75" thickBot="1">
      <c r="A50" s="138">
        <v>39</v>
      </c>
      <c r="B50" s="136"/>
      <c r="C50" s="136"/>
      <c r="D50" s="137"/>
    </row>
    <row r="51" spans="1:4" ht="15.75" thickBot="1">
      <c r="A51" s="156">
        <v>40</v>
      </c>
      <c r="B51" s="136"/>
      <c r="C51" s="136"/>
      <c r="D51" s="137"/>
    </row>
  </sheetData>
  <mergeCells count="12">
    <mergeCell ref="A10:G10"/>
    <mergeCell ref="A1:X1"/>
    <mergeCell ref="A2:AB2"/>
    <mergeCell ref="B3:D3"/>
    <mergeCell ref="C4:C7"/>
    <mergeCell ref="D4:D7"/>
    <mergeCell ref="E6:E7"/>
    <mergeCell ref="F6:F7"/>
    <mergeCell ref="G6:G7"/>
    <mergeCell ref="A3:A7"/>
    <mergeCell ref="B4:B7"/>
    <mergeCell ref="E3:G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17"/>
  <sheetViews>
    <sheetView workbookViewId="0">
      <selection activeCell="B4" sqref="B4:B7"/>
    </sheetView>
  </sheetViews>
  <sheetFormatPr defaultRowHeight="15"/>
  <cols>
    <col min="1" max="1" width="40" customWidth="1"/>
    <col min="2" max="2" width="41.5703125" customWidth="1"/>
    <col min="3" max="3" width="34" customWidth="1"/>
    <col min="4" max="4" width="42" customWidth="1"/>
  </cols>
  <sheetData>
    <row r="1" spans="1:28" ht="36.75" customHeight="1" thickBot="1">
      <c r="A1" s="253" t="s">
        <v>264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ht="18.75" customHeight="1">
      <c r="A2" s="221"/>
      <c r="B2" s="226" t="s">
        <v>317</v>
      </c>
      <c r="C2" s="226" t="s">
        <v>318</v>
      </c>
      <c r="D2" s="226" t="s">
        <v>319</v>
      </c>
    </row>
    <row r="3" spans="1:28" ht="15.75" thickBot="1">
      <c r="A3" s="222"/>
      <c r="B3" s="227"/>
      <c r="C3" s="227"/>
      <c r="D3" s="227"/>
    </row>
    <row r="4" spans="1:28" ht="56.25" customHeight="1">
      <c r="A4" s="282" t="s">
        <v>85</v>
      </c>
      <c r="B4" s="284">
        <v>103.07</v>
      </c>
      <c r="C4" s="284"/>
      <c r="D4" s="284"/>
    </row>
    <row r="5" spans="1:28" ht="15.75" thickBot="1">
      <c r="A5" s="283"/>
      <c r="B5" s="285"/>
      <c r="C5" s="285"/>
      <c r="D5" s="285"/>
    </row>
    <row r="6" spans="1:28" ht="56.25" customHeight="1">
      <c r="A6" s="282" t="s">
        <v>86</v>
      </c>
      <c r="B6" s="284">
        <v>725.62</v>
      </c>
      <c r="C6" s="284"/>
      <c r="D6" s="284"/>
    </row>
    <row r="7" spans="1:28" ht="15.75" thickBot="1">
      <c r="A7" s="283"/>
      <c r="B7" s="285"/>
      <c r="C7" s="285"/>
      <c r="D7" s="285"/>
    </row>
    <row r="8" spans="1:28" ht="18.75">
      <c r="A8" s="19"/>
      <c r="B8" s="7"/>
      <c r="C8" s="7"/>
      <c r="D8" s="7"/>
    </row>
    <row r="17" spans="3:3">
      <c r="C17" t="s">
        <v>347</v>
      </c>
    </row>
  </sheetData>
  <mergeCells count="13">
    <mergeCell ref="A4:A5"/>
    <mergeCell ref="A6:A7"/>
    <mergeCell ref="A1:AB1"/>
    <mergeCell ref="A2:A3"/>
    <mergeCell ref="C2:C3"/>
    <mergeCell ref="B4:B5"/>
    <mergeCell ref="C4:C5"/>
    <mergeCell ref="D4:D5"/>
    <mergeCell ref="B6:B7"/>
    <mergeCell ref="C6:C7"/>
    <mergeCell ref="D6:D7"/>
    <mergeCell ref="B2:B3"/>
    <mergeCell ref="D2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A15"/>
  <sheetViews>
    <sheetView workbookViewId="0">
      <selection activeCell="B4" sqref="B4:D4"/>
    </sheetView>
  </sheetViews>
  <sheetFormatPr defaultRowHeight="15"/>
  <cols>
    <col min="1" max="1" width="37.5703125" customWidth="1"/>
    <col min="2" max="2" width="27.7109375" customWidth="1"/>
    <col min="3" max="3" width="24.7109375" customWidth="1"/>
    <col min="4" max="4" width="39.85546875" customWidth="1"/>
  </cols>
  <sheetData>
    <row r="1" spans="1:27" ht="43.5" customHeight="1">
      <c r="A1" s="253" t="s">
        <v>265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7" ht="56.25" customHeight="1" thickBot="1">
      <c r="A2" s="234" t="s">
        <v>320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</row>
    <row r="3" spans="1:27" ht="19.5" thickBot="1">
      <c r="A3" s="14"/>
      <c r="B3" s="56" t="s">
        <v>87</v>
      </c>
      <c r="C3" s="56" t="s">
        <v>68</v>
      </c>
      <c r="D3" s="112" t="s">
        <v>69</v>
      </c>
    </row>
    <row r="4" spans="1:27" ht="29.25" customHeight="1" thickBot="1">
      <c r="A4" s="221" t="s">
        <v>266</v>
      </c>
      <c r="B4" s="123">
        <v>1523</v>
      </c>
      <c r="C4" s="123">
        <v>42</v>
      </c>
      <c r="D4" s="123">
        <f>B4+C4</f>
        <v>1565</v>
      </c>
    </row>
    <row r="5" spans="1:27" ht="19.5" thickBot="1">
      <c r="A5" s="222"/>
      <c r="B5" s="140">
        <f>B4/D4</f>
        <v>0.97316293929712461</v>
      </c>
      <c r="C5" s="140">
        <f>C4/D4</f>
        <v>2.68370607028754E-2</v>
      </c>
      <c r="D5" s="140">
        <f>B5+C5</f>
        <v>1</v>
      </c>
    </row>
    <row r="6" spans="1:27" ht="19.5" thickBot="1">
      <c r="A6" s="221" t="s">
        <v>60</v>
      </c>
      <c r="B6" s="139">
        <v>658</v>
      </c>
      <c r="C6" s="139">
        <v>14</v>
      </c>
      <c r="D6" s="123">
        <f>B6+C6</f>
        <v>672</v>
      </c>
    </row>
    <row r="7" spans="1:27" ht="19.5" thickBot="1">
      <c r="A7" s="222"/>
      <c r="B7" s="140">
        <f>B6/D6</f>
        <v>0.97916666666666663</v>
      </c>
      <c r="C7" s="140">
        <f>C6/D6</f>
        <v>2.0833333333333332E-2</v>
      </c>
      <c r="D7" s="140">
        <f>C7+B7</f>
        <v>1</v>
      </c>
    </row>
    <row r="8" spans="1:27" ht="19.5" thickBot="1">
      <c r="A8" s="221" t="s">
        <v>88</v>
      </c>
      <c r="B8" s="139">
        <v>842</v>
      </c>
      <c r="C8" s="139">
        <v>23</v>
      </c>
      <c r="D8" s="123">
        <f>B8+C8</f>
        <v>865</v>
      </c>
    </row>
    <row r="9" spans="1:27" ht="19.5" thickBot="1">
      <c r="A9" s="222"/>
      <c r="B9" s="140">
        <f>B8/D8</f>
        <v>0.97341040462427741</v>
      </c>
      <c r="C9" s="140">
        <f>C8/D8</f>
        <v>2.6589595375722544E-2</v>
      </c>
      <c r="D9" s="140">
        <f>C9+B9</f>
        <v>1</v>
      </c>
    </row>
    <row r="10" spans="1:27" ht="19.5" thickBot="1">
      <c r="A10" s="221" t="s">
        <v>89</v>
      </c>
      <c r="B10" s="139">
        <v>19</v>
      </c>
      <c r="C10" s="139">
        <v>4</v>
      </c>
      <c r="D10" s="123">
        <f>B10+C10</f>
        <v>23</v>
      </c>
    </row>
    <row r="11" spans="1:27" ht="19.5" thickBot="1">
      <c r="A11" s="222"/>
      <c r="B11" s="140">
        <f>B10/D10</f>
        <v>0.82608695652173914</v>
      </c>
      <c r="C11" s="140">
        <f>C10/D10</f>
        <v>0.17391304347826086</v>
      </c>
      <c r="D11" s="140">
        <f>C11+B11</f>
        <v>1</v>
      </c>
    </row>
    <row r="12" spans="1:27" ht="19.5" thickBot="1">
      <c r="A12" s="221" t="s">
        <v>90</v>
      </c>
      <c r="B12" s="139">
        <v>4</v>
      </c>
      <c r="C12" s="139">
        <v>1</v>
      </c>
      <c r="D12" s="123">
        <f>B12+C12</f>
        <v>5</v>
      </c>
    </row>
    <row r="13" spans="1:27" ht="19.5" thickBot="1">
      <c r="A13" s="222"/>
      <c r="B13" s="140">
        <f>B12/D12</f>
        <v>0.8</v>
      </c>
      <c r="C13" s="140">
        <f>C12/D12</f>
        <v>0.2</v>
      </c>
      <c r="D13" s="140">
        <f>C13+B13</f>
        <v>1</v>
      </c>
    </row>
    <row r="14" spans="1:27" ht="18.75">
      <c r="A14" s="17"/>
      <c r="B14" s="7"/>
      <c r="C14" s="7"/>
      <c r="D14" s="7"/>
    </row>
    <row r="15" spans="1:27" ht="18.75">
      <c r="A15" s="17"/>
      <c r="B15" s="7"/>
      <c r="C15" s="7"/>
      <c r="D15" s="7"/>
    </row>
  </sheetData>
  <mergeCells count="7">
    <mergeCell ref="A8:A9"/>
    <mergeCell ref="A10:A11"/>
    <mergeCell ref="A12:A13"/>
    <mergeCell ref="A1:Y1"/>
    <mergeCell ref="A2:AA2"/>
    <mergeCell ref="A4:A5"/>
    <mergeCell ref="A6:A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11"/>
  <sheetViews>
    <sheetView workbookViewId="0">
      <selection activeCell="L7" sqref="L7"/>
    </sheetView>
  </sheetViews>
  <sheetFormatPr defaultRowHeight="15"/>
  <cols>
    <col min="1" max="1" width="47.7109375" customWidth="1"/>
    <col min="2" max="2" width="19" customWidth="1"/>
    <col min="3" max="3" width="9.140625" customWidth="1"/>
    <col min="4" max="4" width="13.85546875" customWidth="1"/>
    <col min="5" max="5" width="9.140625" hidden="1" customWidth="1"/>
    <col min="6" max="6" width="19.5703125" customWidth="1"/>
    <col min="7" max="7" width="9.140625" hidden="1" customWidth="1"/>
    <col min="8" max="8" width="20.28515625" customWidth="1"/>
    <col min="9" max="9" width="25.7109375" customWidth="1"/>
    <col min="10" max="10" width="16.28515625" hidden="1" customWidth="1"/>
    <col min="11" max="11" width="21.7109375" customWidth="1"/>
  </cols>
  <sheetData>
    <row r="1" spans="1:28" ht="63" customHeight="1">
      <c r="A1" s="234" t="s">
        <v>321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ht="27.75" customHeight="1">
      <c r="A2" s="13"/>
      <c r="B2" s="288" t="s">
        <v>57</v>
      </c>
      <c r="C2" s="288"/>
      <c r="D2" s="288"/>
      <c r="E2" s="288"/>
      <c r="F2" s="288"/>
      <c r="G2" s="288"/>
      <c r="H2" s="288"/>
      <c r="I2" s="288"/>
      <c r="J2" s="288"/>
      <c r="K2" s="34"/>
    </row>
    <row r="3" spans="1:28" ht="38.25" customHeight="1">
      <c r="A3" s="13" t="s">
        <v>343</v>
      </c>
      <c r="B3" s="59" t="s">
        <v>91</v>
      </c>
      <c r="C3" s="288" t="s">
        <v>92</v>
      </c>
      <c r="D3" s="288"/>
      <c r="E3" s="288" t="s">
        <v>93</v>
      </c>
      <c r="F3" s="288"/>
      <c r="G3" s="288" t="s">
        <v>94</v>
      </c>
      <c r="H3" s="288"/>
      <c r="I3" s="288" t="s">
        <v>95</v>
      </c>
      <c r="J3" s="288"/>
      <c r="K3" s="34"/>
    </row>
    <row r="4" spans="1:28" ht="37.5">
      <c r="A4" s="13" t="s">
        <v>98</v>
      </c>
      <c r="B4" s="193">
        <v>0</v>
      </c>
      <c r="C4" s="286">
        <v>0</v>
      </c>
      <c r="D4" s="286"/>
      <c r="E4" s="286">
        <v>169</v>
      </c>
      <c r="F4" s="286"/>
      <c r="G4" s="286">
        <v>0</v>
      </c>
      <c r="H4" s="286"/>
      <c r="I4" s="286">
        <v>0</v>
      </c>
      <c r="J4" s="286"/>
      <c r="K4" s="34"/>
    </row>
    <row r="5" spans="1:28" ht="56.25" customHeight="1">
      <c r="A5" s="287" t="s">
        <v>100</v>
      </c>
      <c r="B5" s="286">
        <v>0</v>
      </c>
      <c r="C5" s="286">
        <v>0</v>
      </c>
      <c r="D5" s="286"/>
      <c r="E5" s="286">
        <v>0</v>
      </c>
      <c r="F5" s="286"/>
      <c r="G5" s="286">
        <v>0</v>
      </c>
      <c r="H5" s="286"/>
      <c r="I5" s="286">
        <v>0</v>
      </c>
      <c r="J5" s="286"/>
      <c r="K5" s="34"/>
    </row>
    <row r="6" spans="1:28" ht="15.75" customHeight="1">
      <c r="A6" s="287"/>
      <c r="B6" s="286"/>
      <c r="C6" s="286"/>
      <c r="D6" s="286"/>
      <c r="E6" s="286"/>
      <c r="F6" s="286"/>
      <c r="G6" s="286"/>
      <c r="H6" s="286"/>
      <c r="I6" s="286"/>
      <c r="J6" s="286"/>
      <c r="K6" s="34"/>
    </row>
    <row r="7" spans="1:28" ht="33.75" customHeight="1">
      <c r="A7" s="13" t="s">
        <v>96</v>
      </c>
      <c r="B7" s="193">
        <v>0</v>
      </c>
      <c r="C7" s="286">
        <v>0</v>
      </c>
      <c r="D7" s="286"/>
      <c r="E7" s="286">
        <v>0</v>
      </c>
      <c r="F7" s="286"/>
      <c r="G7" s="286">
        <v>0</v>
      </c>
      <c r="H7" s="286"/>
      <c r="I7" s="286">
        <v>0</v>
      </c>
      <c r="J7" s="286"/>
      <c r="K7" s="34"/>
    </row>
    <row r="8" spans="1:28" ht="37.5">
      <c r="A8" s="13" t="s">
        <v>97</v>
      </c>
      <c r="B8" s="193">
        <v>0</v>
      </c>
      <c r="C8" s="288">
        <v>0</v>
      </c>
      <c r="D8" s="288"/>
      <c r="E8" s="288"/>
      <c r="F8" s="286">
        <v>619</v>
      </c>
      <c r="G8" s="286"/>
      <c r="H8" s="193">
        <v>295</v>
      </c>
      <c r="I8" s="193">
        <v>160</v>
      </c>
      <c r="J8" s="13"/>
    </row>
    <row r="9" spans="1:28" ht="37.5">
      <c r="A9" s="13" t="s">
        <v>99</v>
      </c>
      <c r="B9" s="12"/>
      <c r="C9" s="288"/>
      <c r="D9" s="288"/>
      <c r="E9" s="288"/>
      <c r="F9" s="286"/>
      <c r="G9" s="286"/>
      <c r="H9" s="12"/>
      <c r="I9" s="12"/>
      <c r="J9" s="13"/>
    </row>
    <row r="10" spans="1:28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28">
      <c r="A11" s="24"/>
    </row>
  </sheetData>
  <mergeCells count="24">
    <mergeCell ref="A1:AB1"/>
    <mergeCell ref="B2:J2"/>
    <mergeCell ref="C3:D3"/>
    <mergeCell ref="E3:F3"/>
    <mergeCell ref="G3:H3"/>
    <mergeCell ref="I3:J3"/>
    <mergeCell ref="I7:J7"/>
    <mergeCell ref="F8:G8"/>
    <mergeCell ref="C4:D4"/>
    <mergeCell ref="E4:F4"/>
    <mergeCell ref="G4:H4"/>
    <mergeCell ref="I4:J4"/>
    <mergeCell ref="C5:D6"/>
    <mergeCell ref="E5:F6"/>
    <mergeCell ref="G5:H6"/>
    <mergeCell ref="I5:J6"/>
    <mergeCell ref="F9:G9"/>
    <mergeCell ref="A5:A6"/>
    <mergeCell ref="C8:E8"/>
    <mergeCell ref="C9:E9"/>
    <mergeCell ref="C7:D7"/>
    <mergeCell ref="E7:F7"/>
    <mergeCell ref="G7:H7"/>
    <mergeCell ref="B5:B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7"/>
  <sheetViews>
    <sheetView workbookViewId="0">
      <selection activeCell="E11" sqref="E11"/>
    </sheetView>
  </sheetViews>
  <sheetFormatPr defaultRowHeight="15"/>
  <cols>
    <col min="1" max="1" width="8.7109375" customWidth="1"/>
    <col min="2" max="2" width="56.140625" customWidth="1"/>
    <col min="3" max="3" width="27.140625" customWidth="1"/>
    <col min="4" max="5" width="30.140625" customWidth="1"/>
    <col min="6" max="6" width="52" customWidth="1"/>
  </cols>
  <sheetData>
    <row r="1" spans="1:28" ht="37.5" customHeight="1" thickBot="1">
      <c r="A1" s="253" t="s">
        <v>322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ht="18.75">
      <c r="A2" s="221"/>
      <c r="B2" s="221"/>
      <c r="C2" s="226" t="s">
        <v>101</v>
      </c>
      <c r="D2" s="226" t="s">
        <v>102</v>
      </c>
      <c r="E2" s="226" t="s">
        <v>267</v>
      </c>
      <c r="F2" s="226" t="s">
        <v>268</v>
      </c>
      <c r="G2" s="32"/>
    </row>
    <row r="3" spans="1:28" ht="44.25" customHeight="1" thickBot="1">
      <c r="A3" s="222"/>
      <c r="B3" s="222"/>
      <c r="C3" s="227"/>
      <c r="D3" s="227"/>
      <c r="E3" s="227"/>
      <c r="F3" s="227"/>
      <c r="G3" s="32"/>
    </row>
    <row r="4" spans="1:28" ht="48.75" customHeight="1" thickBot="1">
      <c r="A4" s="9" t="s">
        <v>82</v>
      </c>
      <c r="B4" s="6" t="s">
        <v>11</v>
      </c>
      <c r="C4" s="8"/>
      <c r="D4" s="8"/>
      <c r="E4" s="87"/>
      <c r="F4" s="8"/>
      <c r="G4" s="32"/>
    </row>
    <row r="5" spans="1:28" ht="81" customHeight="1" thickBot="1">
      <c r="A5" s="9" t="s">
        <v>83</v>
      </c>
      <c r="B5" s="6" t="s">
        <v>12</v>
      </c>
      <c r="C5" s="10"/>
      <c r="D5" s="10"/>
      <c r="E5" s="55"/>
      <c r="F5" s="8"/>
      <c r="G5" s="32"/>
    </row>
    <row r="6" spans="1:28" ht="115.5" customHeight="1" thickBot="1">
      <c r="A6" s="9" t="s">
        <v>84</v>
      </c>
      <c r="B6" s="6" t="s">
        <v>13</v>
      </c>
      <c r="C6" s="8"/>
      <c r="D6" s="8"/>
      <c r="E6" s="87"/>
      <c r="F6" s="8"/>
      <c r="G6" s="32"/>
    </row>
    <row r="7" spans="1:28" ht="18.75">
      <c r="A7" s="19"/>
      <c r="B7" s="7"/>
      <c r="C7" s="7"/>
      <c r="D7" s="7"/>
      <c r="E7" s="7"/>
      <c r="F7" s="7"/>
      <c r="G7" s="7"/>
    </row>
  </sheetData>
  <mergeCells count="7">
    <mergeCell ref="A1:AB1"/>
    <mergeCell ref="A2:A3"/>
    <mergeCell ref="B2:B3"/>
    <mergeCell ref="C2:C3"/>
    <mergeCell ref="D2:D3"/>
    <mergeCell ref="F2:F3"/>
    <mergeCell ref="E2:E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C12" sqref="C12"/>
    </sheetView>
  </sheetViews>
  <sheetFormatPr defaultRowHeight="15"/>
  <cols>
    <col min="1" max="1" width="53.7109375" customWidth="1"/>
    <col min="2" max="2" width="29.28515625" customWidth="1"/>
    <col min="3" max="3" width="16.85546875" customWidth="1"/>
    <col min="4" max="4" width="22.140625" customWidth="1"/>
    <col min="5" max="5" width="17.85546875" customWidth="1"/>
    <col min="6" max="6" width="24.5703125" customWidth="1"/>
  </cols>
  <sheetData>
    <row r="1" spans="1:27" ht="42" customHeight="1" thickBot="1">
      <c r="A1" s="253" t="s">
        <v>269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</row>
    <row r="2" spans="1:27" ht="75" customHeight="1">
      <c r="A2" s="221"/>
      <c r="B2" s="226" t="s">
        <v>103</v>
      </c>
      <c r="C2" s="241" t="s">
        <v>104</v>
      </c>
      <c r="D2" s="276"/>
      <c r="E2" s="292" t="s">
        <v>105</v>
      </c>
      <c r="F2" s="293"/>
    </row>
    <row r="3" spans="1:27" ht="15.75" thickBot="1">
      <c r="A3" s="291"/>
      <c r="B3" s="238"/>
      <c r="C3" s="279"/>
      <c r="D3" s="281"/>
      <c r="E3" s="294"/>
      <c r="F3" s="295"/>
    </row>
    <row r="4" spans="1:27" ht="37.5" customHeight="1">
      <c r="A4" s="291"/>
      <c r="B4" s="238"/>
      <c r="C4" s="226">
        <v>2016</v>
      </c>
      <c r="D4" s="226" t="s">
        <v>323</v>
      </c>
      <c r="E4" s="289">
        <v>2016</v>
      </c>
      <c r="F4" s="289" t="s">
        <v>324</v>
      </c>
    </row>
    <row r="5" spans="1:27" ht="15.75" thickBot="1">
      <c r="A5" s="222"/>
      <c r="B5" s="227"/>
      <c r="C5" s="227"/>
      <c r="D5" s="227"/>
      <c r="E5" s="290"/>
      <c r="F5" s="290"/>
    </row>
    <row r="6" spans="1:27" ht="42.75" customHeight="1" thickBot="1">
      <c r="A6" s="4" t="s">
        <v>11</v>
      </c>
      <c r="B6" s="8"/>
      <c r="C6" s="8"/>
      <c r="D6" s="8"/>
      <c r="E6" s="76"/>
      <c r="F6" s="70"/>
    </row>
    <row r="7" spans="1:27" ht="57" thickBot="1">
      <c r="A7" s="4" t="s">
        <v>12</v>
      </c>
      <c r="B7" s="10"/>
      <c r="C7" s="8"/>
      <c r="D7" s="8"/>
      <c r="E7" s="69"/>
      <c r="F7" s="69"/>
    </row>
    <row r="8" spans="1:27" ht="75.75" thickBot="1">
      <c r="A8" s="4" t="s">
        <v>13</v>
      </c>
      <c r="B8" s="8"/>
      <c r="C8" s="8"/>
      <c r="D8" s="8"/>
      <c r="E8" s="73"/>
      <c r="F8" s="73"/>
    </row>
    <row r="9" spans="1:27" ht="18.75">
      <c r="A9" s="19"/>
      <c r="B9" s="7"/>
      <c r="C9" s="7"/>
      <c r="D9" s="7"/>
      <c r="E9" s="7"/>
      <c r="F9" s="7"/>
    </row>
  </sheetData>
  <mergeCells count="9">
    <mergeCell ref="F4:F5"/>
    <mergeCell ref="A1:AA1"/>
    <mergeCell ref="A2:A5"/>
    <mergeCell ref="B2:B5"/>
    <mergeCell ref="C2:D3"/>
    <mergeCell ref="C4:C5"/>
    <mergeCell ref="E4:E5"/>
    <mergeCell ref="E2:F3"/>
    <mergeCell ref="D4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A8"/>
  <sheetViews>
    <sheetView workbookViewId="0">
      <selection activeCell="E13" sqref="E13"/>
    </sheetView>
  </sheetViews>
  <sheetFormatPr defaultColWidth="9.140625" defaultRowHeight="18.75"/>
  <cols>
    <col min="1" max="1" width="34.42578125" style="7" customWidth="1"/>
    <col min="2" max="2" width="30.42578125" style="7" customWidth="1"/>
    <col min="3" max="3" width="34" style="7" customWidth="1"/>
    <col min="4" max="4" width="31.5703125" style="7" customWidth="1"/>
    <col min="5" max="5" width="35.7109375" style="7" customWidth="1"/>
    <col min="6" max="6" width="26" style="7" customWidth="1"/>
    <col min="7" max="16384" width="9.140625" style="7"/>
  </cols>
  <sheetData>
    <row r="1" spans="1:27" ht="42" customHeight="1" thickBot="1">
      <c r="A1" s="275" t="s">
        <v>111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</row>
    <row r="2" spans="1:27" ht="30" customHeight="1" thickBot="1">
      <c r="A2" s="298"/>
      <c r="B2" s="223" t="s">
        <v>106</v>
      </c>
      <c r="C2" s="224"/>
      <c r="D2" s="224"/>
      <c r="E2" s="224"/>
      <c r="F2" s="225"/>
    </row>
    <row r="3" spans="1:27" ht="37.5" customHeight="1">
      <c r="A3" s="299"/>
      <c r="B3" s="226" t="s">
        <v>107</v>
      </c>
      <c r="C3" s="226" t="s">
        <v>108</v>
      </c>
      <c r="D3" s="226" t="s">
        <v>109</v>
      </c>
      <c r="E3" s="226" t="s">
        <v>110</v>
      </c>
      <c r="F3" s="226" t="s">
        <v>270</v>
      </c>
    </row>
    <row r="4" spans="1:27" ht="19.5" thickBot="1">
      <c r="A4" s="300"/>
      <c r="B4" s="227"/>
      <c r="C4" s="227"/>
      <c r="D4" s="227"/>
      <c r="E4" s="227"/>
      <c r="F4" s="227"/>
    </row>
    <row r="5" spans="1:27" ht="36.75" customHeight="1" thickBot="1">
      <c r="A5" s="35">
        <v>2016</v>
      </c>
      <c r="B5" s="23"/>
      <c r="C5" s="23"/>
      <c r="D5" s="23">
        <v>17</v>
      </c>
      <c r="E5" s="23"/>
      <c r="F5" s="23"/>
    </row>
    <row r="6" spans="1:27" ht="18.75" customHeight="1">
      <c r="A6" s="296" t="s">
        <v>325</v>
      </c>
      <c r="B6" s="298"/>
      <c r="C6" s="298"/>
      <c r="D6" s="298">
        <v>18</v>
      </c>
      <c r="E6" s="298"/>
      <c r="F6" s="298"/>
    </row>
    <row r="7" spans="1:27" ht="19.5" thickBot="1">
      <c r="A7" s="297"/>
      <c r="B7" s="300"/>
      <c r="C7" s="300"/>
      <c r="D7" s="300"/>
      <c r="E7" s="300"/>
      <c r="F7" s="300"/>
    </row>
    <row r="8" spans="1:27">
      <c r="A8" s="18"/>
    </row>
  </sheetData>
  <mergeCells count="14">
    <mergeCell ref="D3:D4"/>
    <mergeCell ref="E3:E4"/>
    <mergeCell ref="F3:F4"/>
    <mergeCell ref="A6:A7"/>
    <mergeCell ref="A1:AA1"/>
    <mergeCell ref="A2:A4"/>
    <mergeCell ref="B2:F2"/>
    <mergeCell ref="B6:B7"/>
    <mergeCell ref="C6:C7"/>
    <mergeCell ref="D6:D7"/>
    <mergeCell ref="E6:E7"/>
    <mergeCell ref="F6:F7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5"/>
  <sheetViews>
    <sheetView zoomScale="75" zoomScaleNormal="75" workbookViewId="0">
      <selection activeCell="E21" sqref="E21"/>
    </sheetView>
  </sheetViews>
  <sheetFormatPr defaultRowHeight="15"/>
  <cols>
    <col min="1" max="1" width="79.42578125" customWidth="1"/>
    <col min="2" max="2" width="16.140625" customWidth="1"/>
    <col min="3" max="3" width="19.5703125" customWidth="1"/>
    <col min="4" max="4" width="14.42578125" customWidth="1"/>
    <col min="5" max="5" width="33.140625" customWidth="1"/>
  </cols>
  <sheetData>
    <row r="1" spans="1:24" ht="45.75" customHeight="1" thickBot="1">
      <c r="A1" s="219" t="s">
        <v>155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</row>
    <row r="2" spans="1:24" ht="30" customHeight="1" thickBot="1">
      <c r="A2" s="221"/>
      <c r="B2" s="223" t="s">
        <v>14</v>
      </c>
      <c r="C2" s="224"/>
      <c r="D2" s="225"/>
      <c r="E2" s="226" t="s">
        <v>6</v>
      </c>
    </row>
    <row r="3" spans="1:24" ht="32.25" customHeight="1" thickBot="1">
      <c r="A3" s="222"/>
      <c r="B3" s="8">
        <v>2016</v>
      </c>
      <c r="C3" s="8">
        <v>2017</v>
      </c>
      <c r="D3" s="8">
        <v>2018</v>
      </c>
      <c r="E3" s="227"/>
    </row>
    <row r="4" spans="1:24" ht="28.5" customHeight="1" thickBot="1">
      <c r="A4" s="9" t="s">
        <v>15</v>
      </c>
      <c r="B4" s="8">
        <v>17</v>
      </c>
      <c r="C4" s="8">
        <v>18</v>
      </c>
      <c r="D4" s="8">
        <v>18</v>
      </c>
      <c r="E4" s="49"/>
    </row>
    <row r="5" spans="1:24" ht="27.75" customHeight="1" thickBot="1">
      <c r="A5" s="48" t="s">
        <v>16</v>
      </c>
      <c r="B5" s="8"/>
      <c r="C5" s="8"/>
      <c r="D5" s="8"/>
      <c r="E5" s="48"/>
    </row>
    <row r="6" spans="1:24" ht="29.25" customHeight="1" thickBot="1">
      <c r="A6" s="9" t="s">
        <v>17</v>
      </c>
      <c r="B6" s="10">
        <v>2</v>
      </c>
      <c r="C6" s="10">
        <v>2</v>
      </c>
      <c r="D6" s="10">
        <v>2</v>
      </c>
      <c r="E6" s="49"/>
    </row>
    <row r="7" spans="1:24" ht="42.75" customHeight="1" thickBot="1">
      <c r="A7" s="9" t="s">
        <v>18</v>
      </c>
      <c r="B7" s="10"/>
      <c r="C7" s="10"/>
      <c r="D7" s="10"/>
      <c r="E7" s="49"/>
    </row>
    <row r="8" spans="1:24" ht="45.75" customHeight="1" thickBot="1">
      <c r="A8" s="9" t="s">
        <v>19</v>
      </c>
      <c r="B8" s="10"/>
      <c r="C8" s="10"/>
      <c r="D8" s="10"/>
      <c r="E8" s="49"/>
    </row>
    <row r="9" spans="1:24" ht="73.5" customHeight="1" thickBot="1">
      <c r="A9" s="9" t="s">
        <v>26</v>
      </c>
      <c r="B9" s="8"/>
      <c r="C9" s="8"/>
      <c r="D9" s="8"/>
      <c r="E9" s="49"/>
    </row>
    <row r="10" spans="1:24" ht="30" customHeight="1" thickBot="1">
      <c r="A10" s="9" t="s">
        <v>20</v>
      </c>
      <c r="B10" s="10"/>
      <c r="C10" s="10"/>
      <c r="D10" s="10"/>
      <c r="E10" s="49"/>
    </row>
    <row r="11" spans="1:24" ht="26.25" customHeight="1" thickBot="1">
      <c r="A11" s="9" t="s">
        <v>21</v>
      </c>
      <c r="B11" s="8"/>
      <c r="C11" s="8"/>
      <c r="D11" s="8"/>
      <c r="E11" s="49"/>
    </row>
    <row r="12" spans="1:24" ht="24.75" customHeight="1" thickBot="1">
      <c r="A12" s="9" t="s">
        <v>22</v>
      </c>
      <c r="B12" s="8">
        <v>1</v>
      </c>
      <c r="C12" s="8">
        <v>1</v>
      </c>
      <c r="D12" s="8">
        <v>1</v>
      </c>
      <c r="E12" s="49"/>
    </row>
    <row r="13" spans="1:24" ht="38.25" customHeight="1" thickBot="1">
      <c r="A13" s="9" t="s">
        <v>23</v>
      </c>
      <c r="B13" s="8">
        <v>8</v>
      </c>
      <c r="C13" s="8">
        <v>8</v>
      </c>
      <c r="D13" s="8">
        <v>8</v>
      </c>
      <c r="E13" s="49"/>
    </row>
    <row r="14" spans="1:24" ht="30" customHeight="1" thickBot="1">
      <c r="A14" s="9" t="s">
        <v>24</v>
      </c>
      <c r="B14" s="10"/>
      <c r="C14" s="10"/>
      <c r="D14" s="10"/>
      <c r="E14" s="49"/>
    </row>
    <row r="15" spans="1:24" ht="53.25" customHeight="1" thickBot="1">
      <c r="A15" s="9" t="s">
        <v>25</v>
      </c>
      <c r="B15" s="10">
        <v>1</v>
      </c>
      <c r="C15" s="10">
        <v>1</v>
      </c>
      <c r="D15" s="10">
        <v>1</v>
      </c>
      <c r="E15" s="49"/>
    </row>
  </sheetData>
  <mergeCells count="4">
    <mergeCell ref="A1:X1"/>
    <mergeCell ref="A2:A3"/>
    <mergeCell ref="B2:D2"/>
    <mergeCell ref="E2:E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B7"/>
  <sheetViews>
    <sheetView workbookViewId="0">
      <selection activeCell="C11" sqref="C11"/>
    </sheetView>
  </sheetViews>
  <sheetFormatPr defaultRowHeight="15"/>
  <cols>
    <col min="1" max="1" width="39.7109375" customWidth="1"/>
    <col min="2" max="2" width="43.28515625" customWidth="1"/>
    <col min="3" max="3" width="56.42578125" customWidth="1"/>
    <col min="4" max="4" width="42.85546875" customWidth="1"/>
  </cols>
  <sheetData>
    <row r="1" spans="1:28" ht="43.5" customHeight="1" thickBot="1">
      <c r="A1" s="253" t="s">
        <v>326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ht="39" customHeight="1" thickBot="1">
      <c r="A2" s="16"/>
      <c r="B2" s="56" t="s">
        <v>112</v>
      </c>
      <c r="C2" s="56" t="s">
        <v>113</v>
      </c>
      <c r="D2" s="56" t="s">
        <v>114</v>
      </c>
    </row>
    <row r="3" spans="1:28" ht="49.5" customHeight="1" thickBot="1">
      <c r="A3" s="9" t="s">
        <v>115</v>
      </c>
      <c r="B3" s="22"/>
      <c r="C3" s="22"/>
      <c r="D3" s="23"/>
    </row>
    <row r="4" spans="1:28" ht="72" customHeight="1" thickBot="1">
      <c r="A4" s="9" t="s">
        <v>116</v>
      </c>
      <c r="B4" s="22"/>
      <c r="C4" s="22"/>
      <c r="D4" s="23"/>
    </row>
    <row r="5" spans="1:28" ht="38.25" thickBot="1">
      <c r="A5" s="9" t="s">
        <v>117</v>
      </c>
      <c r="B5" s="22"/>
      <c r="C5" s="22"/>
      <c r="D5" s="22"/>
    </row>
    <row r="6" spans="1:28" ht="18.75">
      <c r="A6" s="19"/>
      <c r="B6" s="7"/>
      <c r="C6" s="7"/>
      <c r="D6" s="7"/>
    </row>
    <row r="7" spans="1:28" ht="18.75">
      <c r="A7" s="18"/>
      <c r="B7" s="7"/>
      <c r="C7" s="7"/>
      <c r="D7" s="7"/>
    </row>
  </sheetData>
  <mergeCells count="1">
    <mergeCell ref="A1:AB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B44"/>
  <sheetViews>
    <sheetView workbookViewId="0">
      <selection activeCell="B19" sqref="B19"/>
    </sheetView>
  </sheetViews>
  <sheetFormatPr defaultRowHeight="15"/>
  <cols>
    <col min="1" max="1" width="14.28515625" customWidth="1"/>
    <col min="2" max="2" width="102.7109375" customWidth="1"/>
    <col min="3" max="3" width="84.28515625" customWidth="1"/>
  </cols>
  <sheetData>
    <row r="1" spans="1:28" ht="72" customHeight="1" thickBot="1">
      <c r="A1" s="234" t="s">
        <v>327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ht="66" customHeight="1" thickBot="1">
      <c r="A2" s="57"/>
      <c r="B2" s="77" t="s">
        <v>161</v>
      </c>
      <c r="C2" s="77" t="s">
        <v>118</v>
      </c>
    </row>
    <row r="3" spans="1:28" ht="19.5" thickBot="1">
      <c r="A3" s="284">
        <v>2016</v>
      </c>
      <c r="B3" s="33"/>
      <c r="C3" s="33"/>
    </row>
    <row r="4" spans="1:28" ht="63">
      <c r="A4" s="301"/>
      <c r="B4" s="187" t="s">
        <v>428</v>
      </c>
      <c r="C4" s="190" t="s">
        <v>433</v>
      </c>
    </row>
    <row r="5" spans="1:28" ht="47.25">
      <c r="A5" s="301"/>
      <c r="B5" s="188" t="s">
        <v>429</v>
      </c>
      <c r="C5" s="191" t="s">
        <v>434</v>
      </c>
    </row>
    <row r="6" spans="1:28" ht="110.25">
      <c r="A6" s="301"/>
      <c r="B6" s="189" t="s">
        <v>430</v>
      </c>
      <c r="C6" s="191" t="s">
        <v>435</v>
      </c>
    </row>
    <row r="7" spans="1:28" ht="18.75">
      <c r="A7" s="301"/>
      <c r="B7" s="188" t="s">
        <v>431</v>
      </c>
      <c r="C7" s="37"/>
    </row>
    <row r="8" spans="1:28" ht="47.25">
      <c r="A8" s="301"/>
      <c r="B8" s="188" t="s">
        <v>432</v>
      </c>
      <c r="C8" s="192" t="s">
        <v>436</v>
      </c>
    </row>
    <row r="9" spans="1:28" ht="18.75">
      <c r="A9" s="301"/>
      <c r="B9" s="26"/>
      <c r="C9" s="37"/>
    </row>
    <row r="10" spans="1:28" ht="18.75">
      <c r="A10" s="301"/>
      <c r="B10" s="20"/>
      <c r="C10" s="37"/>
    </row>
    <row r="11" spans="1:28" ht="18.75">
      <c r="A11" s="301"/>
      <c r="B11" s="36"/>
      <c r="C11" s="37"/>
    </row>
    <row r="12" spans="1:28" ht="18.75">
      <c r="A12" s="301"/>
      <c r="B12" s="26"/>
      <c r="C12" s="37"/>
    </row>
    <row r="13" spans="1:28" ht="18.75">
      <c r="A13" s="301"/>
      <c r="B13" s="20"/>
      <c r="C13" s="37"/>
    </row>
    <row r="14" spans="1:28" ht="18.75">
      <c r="A14" s="301"/>
      <c r="B14" s="36"/>
      <c r="C14" s="37"/>
    </row>
    <row r="15" spans="1:28" ht="18.75">
      <c r="A15" s="301"/>
      <c r="B15" s="26"/>
      <c r="C15" s="37"/>
    </row>
    <row r="16" spans="1:28" ht="18.75">
      <c r="A16" s="301"/>
      <c r="B16" s="20"/>
      <c r="C16" s="37"/>
    </row>
    <row r="17" spans="1:3" ht="18.75">
      <c r="A17" s="301"/>
      <c r="B17" s="36"/>
      <c r="C17" s="37"/>
    </row>
    <row r="18" spans="1:3" ht="18.75">
      <c r="A18" s="301"/>
      <c r="B18" s="26"/>
      <c r="C18" s="37"/>
    </row>
    <row r="19" spans="1:3" ht="18.75">
      <c r="A19" s="301"/>
      <c r="B19" s="20"/>
      <c r="C19" s="37"/>
    </row>
    <row r="20" spans="1:3" ht="18.75">
      <c r="A20" s="301"/>
      <c r="B20" s="36"/>
      <c r="C20" s="37"/>
    </row>
    <row r="21" spans="1:3" ht="18.75" customHeight="1" thickBot="1">
      <c r="A21" s="301"/>
      <c r="B21" s="11"/>
      <c r="C21" s="30"/>
    </row>
    <row r="22" spans="1:3" ht="114" hidden="1" customHeight="1" thickBot="1">
      <c r="A22" s="285"/>
      <c r="B22" s="22"/>
      <c r="C22" s="21"/>
    </row>
    <row r="23" spans="1:3" ht="19.5" thickBot="1">
      <c r="A23" s="284">
        <v>2017</v>
      </c>
      <c r="B23" s="26"/>
      <c r="C23" s="26"/>
    </row>
    <row r="24" spans="1:3" ht="47.25">
      <c r="A24" s="301"/>
      <c r="B24" s="187" t="s">
        <v>428</v>
      </c>
      <c r="C24" s="192" t="s">
        <v>437</v>
      </c>
    </row>
    <row r="25" spans="1:3" ht="18.75">
      <c r="A25" s="301"/>
      <c r="B25" s="188" t="s">
        <v>429</v>
      </c>
      <c r="C25" s="37"/>
    </row>
    <row r="26" spans="1:3" ht="31.5">
      <c r="A26" s="301"/>
      <c r="B26" s="189" t="s">
        <v>430</v>
      </c>
      <c r="C26" s="37"/>
    </row>
    <row r="27" spans="1:3" ht="18.75">
      <c r="A27" s="301"/>
      <c r="B27" s="188" t="s">
        <v>431</v>
      </c>
      <c r="C27" s="37"/>
    </row>
    <row r="28" spans="1:3" ht="31.5">
      <c r="A28" s="301"/>
      <c r="B28" s="188" t="s">
        <v>432</v>
      </c>
      <c r="C28" s="37"/>
    </row>
    <row r="29" spans="1:3" ht="18.75">
      <c r="A29" s="301"/>
      <c r="B29" s="26"/>
      <c r="C29" s="37"/>
    </row>
    <row r="30" spans="1:3" ht="18.75">
      <c r="A30" s="301"/>
      <c r="B30" s="20"/>
      <c r="C30" s="37"/>
    </row>
    <row r="31" spans="1:3" ht="18.75">
      <c r="A31" s="301"/>
      <c r="B31" s="36"/>
      <c r="C31" s="37"/>
    </row>
    <row r="32" spans="1:3" ht="18.75">
      <c r="A32" s="301"/>
      <c r="B32" s="26"/>
      <c r="C32" s="37"/>
    </row>
    <row r="33" spans="1:3" ht="18.75">
      <c r="A33" s="301"/>
      <c r="B33" s="20"/>
      <c r="C33" s="37"/>
    </row>
    <row r="34" spans="1:3" ht="18.75">
      <c r="A34" s="301"/>
      <c r="B34" s="36"/>
      <c r="C34" s="37"/>
    </row>
    <row r="35" spans="1:3" ht="18.75">
      <c r="A35" s="301"/>
      <c r="B35" s="26"/>
      <c r="C35" s="37"/>
    </row>
    <row r="36" spans="1:3" ht="18.75">
      <c r="A36" s="301"/>
      <c r="B36" s="20"/>
      <c r="C36" s="37"/>
    </row>
    <row r="37" spans="1:3" ht="18.75">
      <c r="A37" s="301"/>
      <c r="B37" s="36"/>
      <c r="C37" s="37"/>
    </row>
    <row r="38" spans="1:3" ht="18.75">
      <c r="A38" s="301"/>
      <c r="B38" s="26"/>
      <c r="C38" s="37"/>
    </row>
    <row r="39" spans="1:3" ht="18.75">
      <c r="A39" s="301"/>
      <c r="B39" s="20"/>
      <c r="C39" s="37"/>
    </row>
    <row r="40" spans="1:3" ht="18.75">
      <c r="A40" s="301"/>
      <c r="B40" s="36"/>
      <c r="C40" s="37"/>
    </row>
    <row r="41" spans="1:3" ht="18.75">
      <c r="A41" s="301"/>
      <c r="B41" s="36"/>
      <c r="C41" s="37"/>
    </row>
    <row r="42" spans="1:3" ht="18.75">
      <c r="A42" s="301"/>
      <c r="B42" s="26"/>
      <c r="C42" s="37"/>
    </row>
    <row r="43" spans="1:3" ht="19.5" thickBot="1">
      <c r="A43" s="285"/>
      <c r="B43" s="22"/>
      <c r="C43" s="21"/>
    </row>
    <row r="44" spans="1:3" ht="36.75" customHeight="1">
      <c r="A44" s="19"/>
      <c r="B44" s="7"/>
      <c r="C44" s="7"/>
    </row>
  </sheetData>
  <mergeCells count="3">
    <mergeCell ref="A1:AB1"/>
    <mergeCell ref="A3:A22"/>
    <mergeCell ref="A23:A4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0"/>
  <sheetViews>
    <sheetView workbookViewId="0">
      <selection activeCell="N15" sqref="N15"/>
    </sheetView>
  </sheetViews>
  <sheetFormatPr defaultRowHeight="15"/>
  <cols>
    <col min="1" max="1" width="37.140625" customWidth="1"/>
    <col min="2" max="2" width="28.85546875" customWidth="1"/>
    <col min="3" max="3" width="20.140625" customWidth="1"/>
    <col min="4" max="4" width="18.28515625" customWidth="1"/>
    <col min="5" max="5" width="15" customWidth="1"/>
    <col min="6" max="6" width="23.7109375" customWidth="1"/>
    <col min="7" max="7" width="20.140625" customWidth="1"/>
    <col min="8" max="8" width="19.5703125" customWidth="1"/>
    <col min="9" max="9" width="16.7109375" customWidth="1"/>
  </cols>
  <sheetData>
    <row r="1" spans="1:29" ht="30" customHeight="1">
      <c r="A1" s="253" t="s">
        <v>133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</row>
    <row r="2" spans="1:29" ht="32.25" customHeight="1" thickBot="1">
      <c r="A2" s="253" t="s">
        <v>328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</row>
    <row r="3" spans="1:29" ht="63.75" customHeight="1">
      <c r="A3" s="282"/>
      <c r="B3" s="296" t="s">
        <v>344</v>
      </c>
      <c r="C3" s="296" t="s">
        <v>345</v>
      </c>
      <c r="D3" s="304" t="s">
        <v>271</v>
      </c>
      <c r="E3" s="305"/>
      <c r="F3" s="296" t="s">
        <v>121</v>
      </c>
      <c r="G3" s="296" t="s">
        <v>274</v>
      </c>
      <c r="H3" s="296" t="s">
        <v>275</v>
      </c>
      <c r="I3" s="296" t="s">
        <v>329</v>
      </c>
    </row>
    <row r="4" spans="1:29" ht="54.75" customHeight="1" thickBot="1">
      <c r="A4" s="302"/>
      <c r="B4" s="303"/>
      <c r="C4" s="303"/>
      <c r="D4" s="306"/>
      <c r="E4" s="307"/>
      <c r="F4" s="297"/>
      <c r="G4" s="297"/>
      <c r="H4" s="297"/>
      <c r="I4" s="297"/>
    </row>
    <row r="5" spans="1:29" ht="18" customHeight="1" thickBot="1">
      <c r="A5" s="283"/>
      <c r="B5" s="297"/>
      <c r="C5" s="297"/>
      <c r="D5" s="141" t="s">
        <v>119</v>
      </c>
      <c r="E5" s="141" t="s">
        <v>120</v>
      </c>
      <c r="F5" s="141"/>
      <c r="G5" s="141"/>
      <c r="H5" s="141"/>
      <c r="I5" s="141"/>
    </row>
    <row r="6" spans="1:29" ht="22.5" customHeight="1" thickBot="1">
      <c r="A6" s="9" t="s">
        <v>122</v>
      </c>
      <c r="B6" s="23">
        <f>SUM('[5]6:51'!B6)</f>
        <v>320</v>
      </c>
      <c r="C6" s="23">
        <f>SUM('[5]6:51'!C6)</f>
        <v>312</v>
      </c>
      <c r="D6" s="23">
        <f>SUM('[5]6:51'!D6)</f>
        <v>80</v>
      </c>
      <c r="E6" s="23">
        <f>SUM('[5]6:51'!E6)</f>
        <v>47</v>
      </c>
      <c r="F6" s="23">
        <f>SUM('[5]6:51'!F6)</f>
        <v>99</v>
      </c>
      <c r="G6" s="23">
        <f>SUM('[5]6:51'!G6)</f>
        <v>86</v>
      </c>
      <c r="H6" s="23">
        <f>SUM('[5]6:51'!H6)</f>
        <v>15</v>
      </c>
      <c r="I6" s="23">
        <f>SUM('[5]6:51'!I6)</f>
        <v>0</v>
      </c>
    </row>
    <row r="7" spans="1:29" ht="19.5" thickBot="1">
      <c r="A7" s="9" t="s">
        <v>346</v>
      </c>
      <c r="B7" s="23">
        <f>SUM('[5]6:51'!B7)</f>
        <v>38</v>
      </c>
      <c r="C7" s="23">
        <f>SUM('[5]6:51'!C7)</f>
        <v>25</v>
      </c>
      <c r="D7" s="23">
        <f>SUM('[5]6:51'!D7)</f>
        <v>11</v>
      </c>
      <c r="E7" s="23">
        <f>SUM('[5]6:51'!E7)</f>
        <v>4</v>
      </c>
      <c r="F7" s="23">
        <f>SUM('[5]6:51'!F7)</f>
        <v>3</v>
      </c>
      <c r="G7" s="23">
        <f>SUM('[5]6:51'!G7)</f>
        <v>7</v>
      </c>
      <c r="H7" s="23">
        <f>SUM('[5]6:51'!H7)</f>
        <v>0</v>
      </c>
      <c r="I7" s="23">
        <f>SUM('[5]6:51'!I7)</f>
        <v>0</v>
      </c>
    </row>
    <row r="8" spans="1:29" ht="38.25" thickBot="1">
      <c r="A8" s="9" t="s">
        <v>123</v>
      </c>
      <c r="B8" s="23">
        <f>SUM('[5]6:51'!B8)</f>
        <v>17.5</v>
      </c>
      <c r="C8" s="23">
        <f>SUM('[5]6:51'!C8)</f>
        <v>13</v>
      </c>
      <c r="D8" s="23">
        <f>SUM('[5]6:51'!D8)</f>
        <v>6</v>
      </c>
      <c r="E8" s="23">
        <f>SUM('[5]6:51'!E8)</f>
        <v>4</v>
      </c>
      <c r="F8" s="23">
        <f>SUM('[5]6:51'!F8)</f>
        <v>1</v>
      </c>
      <c r="G8" s="23">
        <f>SUM('[5]6:51'!G8)</f>
        <v>2</v>
      </c>
      <c r="H8" s="23">
        <f>SUM('[5]6:51'!H8)</f>
        <v>0</v>
      </c>
      <c r="I8" s="23">
        <f>SUM('[5]6:51'!I8)</f>
        <v>2</v>
      </c>
    </row>
    <row r="9" spans="1:29" ht="19.5" thickBot="1">
      <c r="A9" s="9" t="s">
        <v>124</v>
      </c>
      <c r="B9" s="23">
        <f>SUM('[5]6:51'!B9)</f>
        <v>13.35</v>
      </c>
      <c r="C9" s="23">
        <f>SUM('[5]6:51'!C9)</f>
        <v>12</v>
      </c>
      <c r="D9" s="23">
        <f>SUM('[5]6:51'!D9)</f>
        <v>6</v>
      </c>
      <c r="E9" s="23">
        <f>SUM('[5]6:51'!E9)</f>
        <v>1</v>
      </c>
      <c r="F9" s="23">
        <f>SUM('[5]6:51'!F9)</f>
        <v>2</v>
      </c>
      <c r="G9" s="23">
        <f>SUM('[5]6:51'!G9)</f>
        <v>3</v>
      </c>
      <c r="H9" s="23">
        <f>SUM('[5]6:51'!H9)</f>
        <v>1</v>
      </c>
      <c r="I9" s="23">
        <f>SUM('[5]6:51'!I9)</f>
        <v>1</v>
      </c>
    </row>
    <row r="10" spans="1:29" ht="19.5" thickBot="1">
      <c r="A10" s="9" t="s">
        <v>125</v>
      </c>
      <c r="B10" s="23">
        <f>SUM('[5]6:51'!B10)</f>
        <v>19.5</v>
      </c>
      <c r="C10" s="23">
        <f>SUM('[5]6:51'!C10)</f>
        <v>19</v>
      </c>
      <c r="D10" s="23">
        <f>SUM('[5]6:51'!D10)</f>
        <v>7</v>
      </c>
      <c r="E10" s="23">
        <f>SUM('[5]6:51'!E10)</f>
        <v>6</v>
      </c>
      <c r="F10" s="23">
        <f>SUM('[5]6:51'!F10)</f>
        <v>3</v>
      </c>
      <c r="G10" s="23">
        <f>SUM('[5]6:51'!G10)</f>
        <v>3</v>
      </c>
      <c r="H10" s="23">
        <f>SUM('[5]6:51'!H10)</f>
        <v>1</v>
      </c>
      <c r="I10" s="23">
        <f>SUM('[5]6:51'!I10)</f>
        <v>0</v>
      </c>
    </row>
    <row r="11" spans="1:29" ht="19.5" thickBot="1">
      <c r="A11" s="9" t="s">
        <v>126</v>
      </c>
      <c r="B11" s="23">
        <f>SUM('[5]6:51'!B11)</f>
        <v>4.25</v>
      </c>
      <c r="C11" s="23">
        <f>SUM('[5]6:51'!C11)</f>
        <v>4</v>
      </c>
      <c r="D11" s="23">
        <f>SUM('[5]6:51'!D11)</f>
        <v>1</v>
      </c>
      <c r="E11" s="23">
        <f>SUM('[5]6:51'!E11)</f>
        <v>1</v>
      </c>
      <c r="F11" s="23">
        <f>SUM('[5]6:51'!F11)</f>
        <v>1</v>
      </c>
      <c r="G11" s="23">
        <v>1</v>
      </c>
      <c r="H11" s="23">
        <f>SUM('[5]6:51'!H11)</f>
        <v>1</v>
      </c>
      <c r="I11" s="23">
        <f>SUM('[5]6:51'!I11)</f>
        <v>0</v>
      </c>
    </row>
    <row r="12" spans="1:29" ht="19.5" thickBot="1">
      <c r="A12" s="9" t="s">
        <v>127</v>
      </c>
      <c r="B12" s="23">
        <f>SUM('[5]6:51'!B12)</f>
        <v>5.5</v>
      </c>
      <c r="C12" s="23">
        <f>SUM('[5]6:51'!C12)</f>
        <v>5</v>
      </c>
      <c r="D12" s="23">
        <f>SUM('[5]6:51'!D12)</f>
        <v>4</v>
      </c>
      <c r="E12" s="23">
        <f>SUM('[5]6:51'!E12)</f>
        <v>0</v>
      </c>
      <c r="F12" s="23">
        <f>SUM('[5]6:51'!F12)</f>
        <v>1</v>
      </c>
      <c r="G12" s="23">
        <f>SUM('[5]6:51'!G12)</f>
        <v>0</v>
      </c>
      <c r="H12" s="23">
        <f>SUM('[5]6:51'!H12)</f>
        <v>0</v>
      </c>
      <c r="I12" s="23">
        <f>SUM('[5]6:51'!I12)</f>
        <v>0</v>
      </c>
    </row>
    <row r="13" spans="1:29" ht="19.5" thickBot="1">
      <c r="A13" s="9" t="s">
        <v>128</v>
      </c>
      <c r="B13" s="23">
        <f>SUM('[5]6:51'!B13)</f>
        <v>0</v>
      </c>
      <c r="C13" s="23">
        <f>SUM('[5]6:51'!C13)</f>
        <v>0</v>
      </c>
      <c r="D13" s="23">
        <f>SUM('[5]6:51'!D13)</f>
        <v>0</v>
      </c>
      <c r="E13" s="23">
        <f>SUM('[5]6:51'!E13)</f>
        <v>0</v>
      </c>
      <c r="F13" s="23">
        <f>SUM('[5]6:51'!F13)</f>
        <v>0</v>
      </c>
      <c r="G13" s="23">
        <f>SUM('[5]6:51'!G13)</f>
        <v>0</v>
      </c>
      <c r="H13" s="23">
        <f>SUM('[5]6:51'!H13)</f>
        <v>0</v>
      </c>
      <c r="I13" s="23">
        <f>SUM('[5]6:51'!I13)</f>
        <v>0</v>
      </c>
    </row>
    <row r="14" spans="1:29" ht="19.5" thickBot="1">
      <c r="A14" s="9" t="s">
        <v>129</v>
      </c>
      <c r="B14" s="23">
        <f>SUM('[5]6:51'!B14)</f>
        <v>30.75</v>
      </c>
      <c r="C14" s="23">
        <f>SUM('[5]6:51'!C14)</f>
        <v>29</v>
      </c>
      <c r="D14" s="23">
        <f>SUM('[5]6:51'!D14)</f>
        <v>3</v>
      </c>
      <c r="E14" s="23">
        <f>SUM('[5]6:51'!E14)</f>
        <v>6</v>
      </c>
      <c r="F14" s="23">
        <f>SUM('[5]6:51'!F14)</f>
        <v>14</v>
      </c>
      <c r="G14" s="23">
        <f>SUM('[5]6:51'!G14)</f>
        <v>6</v>
      </c>
      <c r="H14" s="23">
        <f>SUM('[5]6:51'!H14)</f>
        <v>0</v>
      </c>
      <c r="I14" s="23">
        <f>SUM('[5]6:51'!I14)</f>
        <v>0.5</v>
      </c>
    </row>
    <row r="15" spans="1:29" ht="19.5" thickBot="1">
      <c r="A15" s="9" t="s">
        <v>130</v>
      </c>
      <c r="B15" s="23">
        <f>SUM('[5]6:51'!B15)</f>
        <v>17</v>
      </c>
      <c r="C15" s="23">
        <f>SUM('[5]6:51'!C15)</f>
        <v>17</v>
      </c>
      <c r="D15" s="23">
        <f>SUM('[5]6:51'!D15)</f>
        <v>6</v>
      </c>
      <c r="E15" s="23">
        <f>SUM('[5]6:51'!E15)</f>
        <v>10</v>
      </c>
      <c r="F15" s="23">
        <f>SUM('[5]6:51'!F15)</f>
        <v>1</v>
      </c>
      <c r="G15" s="23">
        <f>SUM('[5]6:51'!G15)</f>
        <v>0</v>
      </c>
      <c r="H15" s="23">
        <f>SUM('[5]6:51'!H15)</f>
        <v>0</v>
      </c>
      <c r="I15" s="23">
        <f>SUM('[5]6:51'!I15)</f>
        <v>0</v>
      </c>
    </row>
    <row r="16" spans="1:29" ht="19.5" thickBot="1">
      <c r="A16" s="9" t="s">
        <v>131</v>
      </c>
      <c r="B16" s="23">
        <f>SUM('[5]6:51'!B16)</f>
        <v>14</v>
      </c>
      <c r="C16" s="23">
        <f>SUM('[5]6:51'!C16)</f>
        <v>14</v>
      </c>
      <c r="D16" s="23">
        <f>SUM('[5]6:51'!D16)</f>
        <v>3</v>
      </c>
      <c r="E16" s="23">
        <f>SUM('[5]6:51'!E16)</f>
        <v>9</v>
      </c>
      <c r="F16" s="23">
        <f>SUM('[5]6:51'!F16)</f>
        <v>2</v>
      </c>
      <c r="G16" s="23">
        <f>SUM('[5]6:51'!G16)</f>
        <v>0</v>
      </c>
      <c r="H16" s="23">
        <f>SUM('[5]6:51'!H16)</f>
        <v>0</v>
      </c>
      <c r="I16" s="23">
        <f>SUM('[5]6:51'!I16)</f>
        <v>0</v>
      </c>
    </row>
    <row r="17" spans="1:9" ht="19.5" thickBot="1">
      <c r="A17" s="9" t="s">
        <v>132</v>
      </c>
      <c r="B17" s="23">
        <f>SUM('[5]6:51'!B17)</f>
        <v>7</v>
      </c>
      <c r="C17" s="23">
        <f>SUM('[5]6:51'!C17)</f>
        <v>7</v>
      </c>
      <c r="D17" s="23">
        <f>SUM('[5]6:51'!D17)</f>
        <v>4</v>
      </c>
      <c r="E17" s="23">
        <f>SUM('[5]6:51'!E17)</f>
        <v>0</v>
      </c>
      <c r="F17" s="23">
        <f>SUM('[5]6:51'!F17)</f>
        <v>2</v>
      </c>
      <c r="G17" s="23">
        <f>SUM('[5]6:51'!G17)</f>
        <v>1</v>
      </c>
      <c r="H17" s="23">
        <f>SUM('[5]6:51'!H17)</f>
        <v>0</v>
      </c>
      <c r="I17" s="23">
        <f>SUM('[5]6:51'!I17)</f>
        <v>0</v>
      </c>
    </row>
    <row r="18" spans="1:9" ht="19.5" thickBot="1">
      <c r="A18" s="179" t="s">
        <v>423</v>
      </c>
      <c r="B18" s="23">
        <f>SUM('[5]6:51'!B18)</f>
        <v>1</v>
      </c>
      <c r="C18" s="23">
        <f>SUM('[5]6:51'!C18)</f>
        <v>1</v>
      </c>
      <c r="D18" s="23">
        <f>SUM('[5]6:51'!D18)</f>
        <v>0</v>
      </c>
      <c r="E18" s="23">
        <f>SUM('[5]6:51'!E18)</f>
        <v>0</v>
      </c>
      <c r="F18" s="23">
        <f>SUM('[5]6:51'!F18)</f>
        <v>0</v>
      </c>
      <c r="G18" s="23">
        <f>SUM('[5]6:51'!G18)</f>
        <v>1</v>
      </c>
      <c r="H18" s="23">
        <f>SUM('[5]6:51'!H18)</f>
        <v>0</v>
      </c>
      <c r="I18" s="23">
        <f>SUM('[5]6:51'!I18)</f>
        <v>0</v>
      </c>
    </row>
    <row r="19" spans="1:9" ht="38.25" thickBot="1">
      <c r="A19" s="178" t="s">
        <v>424</v>
      </c>
      <c r="B19" s="23">
        <f>SUM('[5]6:51'!B19)</f>
        <v>1</v>
      </c>
      <c r="C19" s="23">
        <f>SUM('[5]6:51'!C19)</f>
        <v>1</v>
      </c>
      <c r="D19" s="23">
        <f>SUM('[5]6:51'!D19)</f>
        <v>0</v>
      </c>
      <c r="E19" s="23">
        <f>SUM('[5]6:51'!E19)</f>
        <v>1</v>
      </c>
      <c r="F19" s="23">
        <f>SUM('[5]6:51'!F19)</f>
        <v>0</v>
      </c>
      <c r="G19" s="23">
        <f>SUM('[5]6:51'!G19)</f>
        <v>0</v>
      </c>
      <c r="H19" s="23">
        <f>SUM('[5]6:51'!H19)</f>
        <v>0</v>
      </c>
      <c r="I19" s="23">
        <f>SUM('[5]6:51'!I19)</f>
        <v>0</v>
      </c>
    </row>
    <row r="20" spans="1:9" ht="38.25" thickBot="1">
      <c r="A20" s="178" t="s">
        <v>425</v>
      </c>
      <c r="B20" s="23">
        <f>SUM('[5]6:51'!B19)</f>
        <v>1</v>
      </c>
      <c r="C20" s="23">
        <f>SUM('[5]6:51'!C19)</f>
        <v>1</v>
      </c>
      <c r="D20" s="23">
        <f>SUM('[5]6:51'!D19)</f>
        <v>0</v>
      </c>
      <c r="E20" s="23">
        <f>SUM('[5]6:51'!E19)</f>
        <v>1</v>
      </c>
      <c r="F20" s="23">
        <f>SUM('[5]6:51'!F19)</f>
        <v>0</v>
      </c>
      <c r="G20" s="23">
        <f>SUM('[5]6:51'!G19)</f>
        <v>0</v>
      </c>
      <c r="H20" s="23">
        <f>SUM('[5]6:51'!H19)</f>
        <v>0</v>
      </c>
      <c r="I20" s="23">
        <f>SUM('[5]6:51'!I19)</f>
        <v>0</v>
      </c>
    </row>
  </sheetData>
  <mergeCells count="10">
    <mergeCell ref="A1:AC1"/>
    <mergeCell ref="A2:AB2"/>
    <mergeCell ref="A3:A5"/>
    <mergeCell ref="B3:B5"/>
    <mergeCell ref="C3:C5"/>
    <mergeCell ref="D3:E4"/>
    <mergeCell ref="F3:F4"/>
    <mergeCell ref="I3:I4"/>
    <mergeCell ref="G3:G4"/>
    <mergeCell ref="H3:H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A7"/>
  <sheetViews>
    <sheetView workbookViewId="0">
      <selection activeCell="C11" sqref="C11"/>
    </sheetView>
  </sheetViews>
  <sheetFormatPr defaultRowHeight="15"/>
  <cols>
    <col min="1" max="1" width="37" customWidth="1"/>
    <col min="2" max="2" width="25.28515625" customWidth="1"/>
    <col min="3" max="3" width="20.7109375" customWidth="1"/>
    <col min="4" max="4" width="36.42578125" customWidth="1"/>
  </cols>
  <sheetData>
    <row r="1" spans="1:27" ht="36.75" customHeight="1" thickBot="1">
      <c r="A1" s="275" t="s">
        <v>272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</row>
    <row r="2" spans="1:27" ht="72" customHeight="1" thickBot="1">
      <c r="A2" s="81" t="s">
        <v>162</v>
      </c>
      <c r="B2" s="78" t="s">
        <v>134</v>
      </c>
      <c r="C2" s="78" t="s">
        <v>135</v>
      </c>
      <c r="D2" s="79" t="s">
        <v>69</v>
      </c>
    </row>
    <row r="3" spans="1:27" ht="34.5" customHeight="1" thickBot="1">
      <c r="A3" s="38">
        <v>2015</v>
      </c>
      <c r="B3" s="39">
        <f>SUM('[6]6:51'!B3)</f>
        <v>202</v>
      </c>
      <c r="C3" s="39">
        <f>SUM('[6]6:51'!C3)</f>
        <v>23</v>
      </c>
      <c r="D3" s="80">
        <f>B3+C3</f>
        <v>225</v>
      </c>
    </row>
    <row r="4" spans="1:27" ht="36.75" customHeight="1" thickBot="1">
      <c r="A4" s="38">
        <v>2016</v>
      </c>
      <c r="B4" s="39">
        <f>SUM('[6]6:51'!B4)</f>
        <v>185</v>
      </c>
      <c r="C4" s="39">
        <f>SUM('[6]6:51'!C4)</f>
        <v>11</v>
      </c>
      <c r="D4" s="80">
        <f t="shared" ref="D4:D6" si="0">B4+C4</f>
        <v>196</v>
      </c>
    </row>
    <row r="5" spans="1:27" ht="34.5" customHeight="1" thickBot="1">
      <c r="A5" s="38">
        <v>2017</v>
      </c>
      <c r="B5" s="39">
        <f>SUM('[6]6:51'!B5)</f>
        <v>103</v>
      </c>
      <c r="C5" s="39">
        <f>SUM('[6]6:51'!C5)</f>
        <v>9</v>
      </c>
      <c r="D5" s="80">
        <f t="shared" si="0"/>
        <v>112</v>
      </c>
    </row>
    <row r="6" spans="1:27" ht="38.25" customHeight="1" thickBot="1">
      <c r="A6" s="82" t="s">
        <v>69</v>
      </c>
      <c r="B6" s="83">
        <f>B3+B4+B5</f>
        <v>490</v>
      </c>
      <c r="C6" s="83">
        <f>C3+C4+C5</f>
        <v>43</v>
      </c>
      <c r="D6" s="80">
        <f t="shared" si="0"/>
        <v>533</v>
      </c>
    </row>
    <row r="7" spans="1:27" ht="18.75">
      <c r="A7" s="19"/>
      <c r="B7" s="7"/>
      <c r="C7" s="7"/>
      <c r="D7" s="7"/>
    </row>
  </sheetData>
  <mergeCells count="1">
    <mergeCell ref="A1:AA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A7"/>
  <sheetViews>
    <sheetView workbookViewId="0">
      <selection activeCell="G13" sqref="G13"/>
    </sheetView>
  </sheetViews>
  <sheetFormatPr defaultRowHeight="15"/>
  <cols>
    <col min="1" max="1" width="43.7109375" customWidth="1"/>
    <col min="2" max="2" width="39.42578125" customWidth="1"/>
    <col min="3" max="3" width="33.140625" customWidth="1"/>
  </cols>
  <sheetData>
    <row r="1" spans="1:27" ht="33.75" customHeight="1" thickBot="1">
      <c r="A1" s="275" t="s">
        <v>273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</row>
    <row r="2" spans="1:27" ht="32.25" customHeight="1" thickBot="1">
      <c r="A2" s="16"/>
      <c r="B2" s="56" t="s">
        <v>156</v>
      </c>
      <c r="C2" s="56" t="s">
        <v>330</v>
      </c>
    </row>
    <row r="3" spans="1:27" ht="39.75" customHeight="1" thickBot="1">
      <c r="A3" s="9" t="s">
        <v>136</v>
      </c>
      <c r="B3" s="10"/>
      <c r="C3" s="10"/>
    </row>
    <row r="4" spans="1:27" ht="39" customHeight="1" thickBot="1">
      <c r="A4" s="9" t="s">
        <v>137</v>
      </c>
      <c r="B4" s="10"/>
      <c r="C4" s="10"/>
    </row>
    <row r="5" spans="1:27" ht="31.5" customHeight="1" thickBot="1">
      <c r="A5" s="9" t="s">
        <v>138</v>
      </c>
      <c r="B5" s="10"/>
      <c r="C5" s="10"/>
    </row>
    <row r="6" spans="1:27" ht="36" customHeight="1" thickBot="1">
      <c r="A6" s="9" t="s">
        <v>139</v>
      </c>
      <c r="B6" s="10"/>
      <c r="C6" s="10"/>
    </row>
    <row r="7" spans="1:27" ht="18.75">
      <c r="A7" s="15"/>
      <c r="B7" s="7"/>
      <c r="C7" s="7"/>
    </row>
  </sheetData>
  <mergeCells count="1">
    <mergeCell ref="A1:AA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S36"/>
  <sheetViews>
    <sheetView zoomScale="70" zoomScaleNormal="70" workbookViewId="0">
      <selection activeCell="D3" sqref="D3"/>
    </sheetView>
  </sheetViews>
  <sheetFormatPr defaultColWidth="8.85546875" defaultRowHeight="15"/>
  <cols>
    <col min="1" max="1" width="16.7109375" style="94" customWidth="1"/>
    <col min="2" max="2" width="66.5703125" style="94" customWidth="1"/>
    <col min="3" max="3" width="15.7109375" style="94" customWidth="1"/>
    <col min="4" max="4" width="18.28515625" style="94" customWidth="1"/>
    <col min="5" max="5" width="15.28515625" style="94" customWidth="1"/>
    <col min="6" max="12" width="17.85546875" style="94" customWidth="1"/>
    <col min="13" max="13" width="15" style="94" customWidth="1"/>
    <col min="14" max="15" width="12.7109375" style="94" customWidth="1"/>
    <col min="16" max="17" width="14.7109375" style="94" customWidth="1"/>
    <col min="18" max="18" width="13.7109375" style="94" customWidth="1"/>
    <col min="19" max="19" width="32.140625" style="94" customWidth="1"/>
    <col min="20" max="16384" width="8.85546875" style="94"/>
  </cols>
  <sheetData>
    <row r="1" spans="1:19" s="88" customFormat="1" ht="58.9" customHeight="1">
      <c r="A1" s="308" t="s">
        <v>164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</row>
    <row r="2" spans="1:19" s="89" customFormat="1" ht="15.75" thickBot="1"/>
    <row r="3" spans="1:19" s="89" customFormat="1" ht="32.25" thickBot="1">
      <c r="A3" s="90" t="s">
        <v>79</v>
      </c>
      <c r="B3" s="91" t="s">
        <v>165</v>
      </c>
      <c r="C3" s="91" t="s">
        <v>8</v>
      </c>
      <c r="D3" s="91" t="s">
        <v>438</v>
      </c>
      <c r="E3" s="91" t="s">
        <v>166</v>
      </c>
      <c r="F3" s="91" t="s">
        <v>166</v>
      </c>
      <c r="G3" s="91" t="s">
        <v>166</v>
      </c>
      <c r="H3" s="91" t="s">
        <v>166</v>
      </c>
      <c r="I3" s="91" t="s">
        <v>166</v>
      </c>
      <c r="J3" s="91" t="s">
        <v>166</v>
      </c>
      <c r="K3" s="91" t="s">
        <v>166</v>
      </c>
      <c r="L3" s="91" t="s">
        <v>166</v>
      </c>
      <c r="M3" s="91" t="s">
        <v>166</v>
      </c>
      <c r="N3" s="91" t="s">
        <v>166</v>
      </c>
      <c r="O3" s="91" t="s">
        <v>166</v>
      </c>
      <c r="P3" s="91" t="s">
        <v>166</v>
      </c>
      <c r="Q3" s="91" t="s">
        <v>166</v>
      </c>
      <c r="R3" s="91" t="s">
        <v>166</v>
      </c>
      <c r="S3" s="91" t="s">
        <v>6</v>
      </c>
    </row>
    <row r="4" spans="1:19" ht="147.75" customHeight="1" thickBot="1">
      <c r="A4" s="92">
        <v>1</v>
      </c>
      <c r="B4" s="93" t="s">
        <v>167</v>
      </c>
      <c r="C4" s="93">
        <f>SUM(D4:R4)</f>
        <v>0</v>
      </c>
      <c r="D4" s="93" t="s">
        <v>422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44.45" customHeight="1" thickBot="1">
      <c r="A5" s="92">
        <v>2</v>
      </c>
      <c r="B5" s="93" t="s">
        <v>168</v>
      </c>
      <c r="C5" s="93">
        <f t="shared" ref="C5:C36" si="0">SUM(D5:R5)</f>
        <v>79</v>
      </c>
      <c r="D5" s="93">
        <v>79</v>
      </c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</row>
    <row r="6" spans="1:19" ht="72.599999999999994" customHeight="1" thickBot="1">
      <c r="A6" s="92" t="s">
        <v>169</v>
      </c>
      <c r="B6" s="93" t="s">
        <v>170</v>
      </c>
      <c r="C6" s="93">
        <f t="shared" si="0"/>
        <v>18</v>
      </c>
      <c r="D6" s="93">
        <v>18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1:19" ht="81" customHeight="1" thickBot="1">
      <c r="A7" s="92">
        <v>3</v>
      </c>
      <c r="B7" s="93" t="s">
        <v>171</v>
      </c>
      <c r="C7" s="93">
        <f t="shared" si="0"/>
        <v>1</v>
      </c>
      <c r="D7" s="93">
        <v>1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 t="s">
        <v>172</v>
      </c>
    </row>
    <row r="8" spans="1:19" ht="72.599999999999994" customHeight="1" thickBot="1">
      <c r="A8" s="92">
        <v>4</v>
      </c>
      <c r="B8" s="93" t="s">
        <v>173</v>
      </c>
      <c r="C8" s="93">
        <f t="shared" si="0"/>
        <v>45</v>
      </c>
      <c r="D8" s="93">
        <v>45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</row>
    <row r="9" spans="1:19" ht="44.45" customHeight="1" thickBot="1">
      <c r="A9" s="92" t="s">
        <v>174</v>
      </c>
      <c r="B9" s="93" t="s">
        <v>175</v>
      </c>
      <c r="C9" s="93">
        <f t="shared" si="0"/>
        <v>21</v>
      </c>
      <c r="D9" s="93">
        <v>21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</row>
    <row r="10" spans="1:19" ht="44.45" customHeight="1" thickBot="1">
      <c r="A10" s="92" t="s">
        <v>176</v>
      </c>
      <c r="B10" s="93" t="s">
        <v>177</v>
      </c>
      <c r="C10" s="93">
        <f t="shared" si="0"/>
        <v>2</v>
      </c>
      <c r="D10" s="93">
        <v>2</v>
      </c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</row>
    <row r="11" spans="1:19" ht="44.45" customHeight="1" thickBot="1">
      <c r="A11" s="92" t="s">
        <v>178</v>
      </c>
      <c r="B11" s="93" t="s">
        <v>179</v>
      </c>
      <c r="C11" s="93">
        <f t="shared" si="0"/>
        <v>3</v>
      </c>
      <c r="D11" s="93">
        <v>3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spans="1:19" ht="44.45" customHeight="1" thickBot="1">
      <c r="A12" s="92" t="s">
        <v>180</v>
      </c>
      <c r="B12" s="93" t="s">
        <v>181</v>
      </c>
      <c r="C12" s="93">
        <f t="shared" si="0"/>
        <v>1</v>
      </c>
      <c r="D12" s="93">
        <v>1</v>
      </c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19" ht="44.45" customHeight="1" thickBot="1">
      <c r="A13" s="92" t="s">
        <v>182</v>
      </c>
      <c r="B13" s="93" t="s">
        <v>183</v>
      </c>
      <c r="C13" s="93">
        <f t="shared" si="0"/>
        <v>6</v>
      </c>
      <c r="D13" s="93">
        <v>6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spans="1:19" ht="70.150000000000006" customHeight="1" thickBot="1">
      <c r="A14" s="92" t="s">
        <v>184</v>
      </c>
      <c r="B14" s="93" t="s">
        <v>185</v>
      </c>
      <c r="C14" s="93">
        <f t="shared" si="0"/>
        <v>4</v>
      </c>
      <c r="D14" s="93">
        <v>4</v>
      </c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 t="s">
        <v>186</v>
      </c>
    </row>
    <row r="15" spans="1:19" ht="44.45" customHeight="1" thickBot="1">
      <c r="A15" s="92" t="s">
        <v>187</v>
      </c>
      <c r="B15" s="93" t="s">
        <v>188</v>
      </c>
      <c r="C15" s="93">
        <f t="shared" si="0"/>
        <v>5</v>
      </c>
      <c r="D15" s="93">
        <v>5</v>
      </c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1:19" ht="44.45" customHeight="1" thickBot="1">
      <c r="A16" s="92" t="s">
        <v>189</v>
      </c>
      <c r="B16" s="93" t="s">
        <v>190</v>
      </c>
      <c r="C16" s="93">
        <f t="shared" si="0"/>
        <v>0</v>
      </c>
      <c r="D16" s="93">
        <v>0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</row>
    <row r="17" spans="1:19" ht="44.45" customHeight="1" thickBot="1">
      <c r="A17" s="92" t="s">
        <v>191</v>
      </c>
      <c r="B17" s="93" t="s">
        <v>192</v>
      </c>
      <c r="C17" s="93">
        <f t="shared" si="0"/>
        <v>3</v>
      </c>
      <c r="D17" s="93">
        <v>3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1:19" ht="44.45" customHeight="1" thickBot="1">
      <c r="A18" s="92" t="s">
        <v>193</v>
      </c>
      <c r="B18" s="93" t="s">
        <v>194</v>
      </c>
      <c r="C18" s="93">
        <f t="shared" si="0"/>
        <v>24</v>
      </c>
      <c r="D18" s="93">
        <v>24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</row>
    <row r="19" spans="1:19" ht="44.45" customHeight="1" thickBot="1">
      <c r="A19" s="92" t="s">
        <v>195</v>
      </c>
      <c r="B19" s="93" t="s">
        <v>196</v>
      </c>
      <c r="C19" s="93">
        <f t="shared" si="0"/>
        <v>11</v>
      </c>
      <c r="D19" s="93">
        <v>11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</row>
    <row r="20" spans="1:19" ht="64.150000000000006" customHeight="1" thickBot="1">
      <c r="A20" s="92" t="s">
        <v>197</v>
      </c>
      <c r="B20" s="93" t="s">
        <v>198</v>
      </c>
      <c r="C20" s="93">
        <f t="shared" si="0"/>
        <v>13</v>
      </c>
      <c r="D20" s="93">
        <v>13</v>
      </c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</row>
    <row r="21" spans="1:19" ht="44.45" customHeight="1" thickBot="1">
      <c r="A21" s="92" t="s">
        <v>199</v>
      </c>
      <c r="B21" s="93" t="s">
        <v>200</v>
      </c>
      <c r="C21" s="93">
        <f t="shared" si="0"/>
        <v>0</v>
      </c>
      <c r="D21" s="93">
        <v>0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 t="s">
        <v>201</v>
      </c>
    </row>
    <row r="22" spans="1:19" ht="59.45" customHeight="1" thickBot="1">
      <c r="A22" s="92">
        <v>5</v>
      </c>
      <c r="B22" s="93" t="s">
        <v>202</v>
      </c>
      <c r="C22" s="93">
        <f t="shared" si="0"/>
        <v>8</v>
      </c>
      <c r="D22" s="93">
        <v>8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spans="1:19" ht="44.45" customHeight="1" thickBot="1">
      <c r="A23" s="92" t="s">
        <v>203</v>
      </c>
      <c r="B23" s="93" t="s">
        <v>204</v>
      </c>
      <c r="C23" s="93">
        <f t="shared" si="0"/>
        <v>2</v>
      </c>
      <c r="D23" s="93">
        <v>2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</row>
    <row r="24" spans="1:19" ht="44.45" customHeight="1" thickBot="1">
      <c r="A24" s="92" t="s">
        <v>205</v>
      </c>
      <c r="B24" s="93" t="s">
        <v>206</v>
      </c>
      <c r="C24" s="93">
        <f t="shared" si="0"/>
        <v>4</v>
      </c>
      <c r="D24" s="93">
        <v>4</v>
      </c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</row>
    <row r="25" spans="1:19" ht="44.45" customHeight="1" thickBot="1">
      <c r="A25" s="92" t="s">
        <v>207</v>
      </c>
      <c r="B25" s="93" t="s">
        <v>208</v>
      </c>
      <c r="C25" s="93">
        <f t="shared" si="0"/>
        <v>0</v>
      </c>
      <c r="D25" s="93">
        <v>0</v>
      </c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</row>
    <row r="26" spans="1:19" ht="67.150000000000006" customHeight="1" thickBot="1">
      <c r="A26" s="92" t="s">
        <v>209</v>
      </c>
      <c r="B26" s="93" t="s">
        <v>210</v>
      </c>
      <c r="C26" s="93">
        <f t="shared" si="0"/>
        <v>1</v>
      </c>
      <c r="D26" s="93">
        <v>1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</row>
    <row r="27" spans="1:19" ht="44.45" customHeight="1" thickBot="1">
      <c r="A27" s="92" t="s">
        <v>207</v>
      </c>
      <c r="B27" s="93" t="s">
        <v>211</v>
      </c>
      <c r="C27" s="93">
        <f t="shared" si="0"/>
        <v>0</v>
      </c>
      <c r="D27" s="93">
        <v>0</v>
      </c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 t="s">
        <v>212</v>
      </c>
      <c r="S27" s="93"/>
    </row>
    <row r="28" spans="1:19" ht="57.6" customHeight="1" thickBot="1">
      <c r="A28" s="92" t="s">
        <v>209</v>
      </c>
      <c r="B28" s="93" t="s">
        <v>213</v>
      </c>
      <c r="C28" s="93">
        <f t="shared" si="0"/>
        <v>1</v>
      </c>
      <c r="D28" s="93">
        <v>1</v>
      </c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</row>
    <row r="29" spans="1:19" ht="71.25" customHeight="1" thickBot="1">
      <c r="A29" s="92">
        <v>6</v>
      </c>
      <c r="B29" s="93" t="s">
        <v>214</v>
      </c>
      <c r="C29" s="93">
        <f t="shared" si="0"/>
        <v>26</v>
      </c>
      <c r="D29" s="93">
        <v>26</v>
      </c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1:19" ht="44.45" customHeight="1" thickBot="1">
      <c r="A30" s="92" t="s">
        <v>215</v>
      </c>
      <c r="B30" s="93" t="s">
        <v>216</v>
      </c>
      <c r="C30" s="93">
        <f t="shared" si="0"/>
        <v>0</v>
      </c>
      <c r="D30" s="93">
        <v>0</v>
      </c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9" ht="44.45" customHeight="1" thickBot="1">
      <c r="A31" s="92" t="s">
        <v>217</v>
      </c>
      <c r="B31" s="93" t="s">
        <v>218</v>
      </c>
      <c r="C31" s="93">
        <f t="shared" si="0"/>
        <v>0</v>
      </c>
      <c r="D31" s="93">
        <v>0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9" ht="44.45" customHeight="1" thickBot="1">
      <c r="A32" s="92" t="s">
        <v>219</v>
      </c>
      <c r="B32" s="93" t="s">
        <v>220</v>
      </c>
      <c r="C32" s="93">
        <f t="shared" si="0"/>
        <v>16</v>
      </c>
      <c r="D32" s="93">
        <v>16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spans="1:19" ht="44.45" customHeight="1" thickBot="1">
      <c r="A33" s="92" t="s">
        <v>221</v>
      </c>
      <c r="B33" s="93" t="s">
        <v>222</v>
      </c>
      <c r="C33" s="93">
        <f t="shared" si="0"/>
        <v>0</v>
      </c>
      <c r="D33" s="93">
        <v>0</v>
      </c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</row>
    <row r="34" spans="1:19" ht="44.45" customHeight="1" thickBot="1">
      <c r="A34" s="92" t="s">
        <v>223</v>
      </c>
      <c r="B34" s="93" t="s">
        <v>200</v>
      </c>
      <c r="C34" s="93">
        <f t="shared" si="0"/>
        <v>0</v>
      </c>
      <c r="D34" s="93">
        <v>0</v>
      </c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 t="s">
        <v>201</v>
      </c>
    </row>
    <row r="35" spans="1:19" ht="44.45" customHeight="1" thickBot="1">
      <c r="A35" s="92" t="s">
        <v>224</v>
      </c>
      <c r="B35" s="93" t="s">
        <v>225</v>
      </c>
      <c r="C35" s="93">
        <f t="shared" si="0"/>
        <v>10</v>
      </c>
      <c r="D35" s="93">
        <v>10</v>
      </c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</row>
    <row r="36" spans="1:19" ht="44.45" customHeight="1" thickBot="1">
      <c r="A36" s="92">
        <v>7</v>
      </c>
      <c r="B36" s="93" t="s">
        <v>226</v>
      </c>
      <c r="C36" s="93">
        <f t="shared" si="0"/>
        <v>1</v>
      </c>
      <c r="D36" s="93">
        <v>1</v>
      </c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</row>
  </sheetData>
  <mergeCells count="1">
    <mergeCell ref="A1:S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1"/>
  <sheetViews>
    <sheetView topLeftCell="A13" zoomScale="90" zoomScaleNormal="90" workbookViewId="0">
      <selection activeCell="B10" sqref="B10"/>
    </sheetView>
  </sheetViews>
  <sheetFormatPr defaultColWidth="9.140625" defaultRowHeight="15"/>
  <cols>
    <col min="1" max="1" width="87.85546875" style="50" customWidth="1"/>
    <col min="2" max="2" width="25" style="50" customWidth="1"/>
    <col min="3" max="3" width="19.85546875" style="50" customWidth="1"/>
    <col min="4" max="4" width="52.85546875" style="50" customWidth="1"/>
    <col min="5" max="5" width="55.28515625" style="50" customWidth="1"/>
    <col min="6" max="16384" width="9.140625" style="50"/>
  </cols>
  <sheetData>
    <row r="1" spans="1:24" ht="43.5" customHeight="1">
      <c r="A1" s="234" t="s">
        <v>140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8.75" customHeight="1" thickBot="1">
      <c r="A2" s="61" t="s">
        <v>304</v>
      </c>
    </row>
    <row r="3" spans="1:24" ht="38.25" thickBot="1">
      <c r="A3" s="54"/>
      <c r="B3" s="56" t="s">
        <v>29</v>
      </c>
      <c r="C3" s="56" t="s">
        <v>1</v>
      </c>
      <c r="D3" s="56" t="s">
        <v>27</v>
      </c>
    </row>
    <row r="4" spans="1:24" ht="24" customHeight="1" thickBot="1">
      <c r="A4" s="52" t="s">
        <v>28</v>
      </c>
      <c r="B4" s="55"/>
      <c r="C4" s="55"/>
      <c r="D4" s="55"/>
    </row>
    <row r="5" spans="1:24" ht="24" customHeight="1" thickBot="1">
      <c r="A5" s="52" t="s">
        <v>4</v>
      </c>
      <c r="B5" s="55"/>
      <c r="C5" s="55"/>
      <c r="D5" s="55"/>
    </row>
    <row r="6" spans="1:24">
      <c r="A6" s="228" t="s">
        <v>305</v>
      </c>
      <c r="B6" s="228"/>
      <c r="C6" s="228"/>
    </row>
    <row r="7" spans="1:24" ht="27" customHeight="1" thickBot="1">
      <c r="A7" s="229"/>
      <c r="B7" s="229"/>
      <c r="C7" s="229"/>
    </row>
    <row r="8" spans="1:24" ht="36.75" customHeight="1" thickBot="1">
      <c r="A8" s="236"/>
      <c r="B8" s="237" t="s">
        <v>30</v>
      </c>
      <c r="C8" s="237" t="s">
        <v>31</v>
      </c>
      <c r="D8" s="237" t="s">
        <v>32</v>
      </c>
      <c r="E8" s="237" t="s">
        <v>2</v>
      </c>
    </row>
    <row r="9" spans="1:24" ht="15.75" hidden="1" thickBot="1">
      <c r="A9" s="236"/>
      <c r="B9" s="237"/>
      <c r="C9" s="237"/>
      <c r="D9" s="237"/>
      <c r="E9" s="237"/>
    </row>
    <row r="10" spans="1:24" ht="27.75" customHeight="1" thickBot="1">
      <c r="A10" s="14" t="s">
        <v>306</v>
      </c>
      <c r="B10" s="54"/>
      <c r="C10" s="54"/>
      <c r="D10" s="54"/>
      <c r="E10" s="54"/>
    </row>
    <row r="11" spans="1:24" ht="22.5" customHeight="1" thickBot="1">
      <c r="A11" s="233" t="s">
        <v>157</v>
      </c>
      <c r="B11" s="232"/>
      <c r="C11" s="232"/>
      <c r="D11" s="232"/>
      <c r="E11" s="232"/>
    </row>
    <row r="12" spans="1:24" ht="9.75" customHeight="1" thickBot="1">
      <c r="A12" s="233"/>
      <c r="B12" s="232"/>
      <c r="C12" s="232"/>
      <c r="D12" s="232"/>
      <c r="E12" s="232"/>
    </row>
    <row r="13" spans="1:24" ht="39.75" customHeight="1" thickBot="1">
      <c r="A13" s="228" t="s">
        <v>307</v>
      </c>
      <c r="B13" s="228"/>
      <c r="C13" s="228"/>
    </row>
    <row r="14" spans="1:24" ht="3" hidden="1" customHeight="1" thickBot="1">
      <c r="A14" s="229"/>
      <c r="B14" s="229"/>
      <c r="C14" s="229"/>
    </row>
    <row r="15" spans="1:24" ht="37.5" customHeight="1" thickBot="1">
      <c r="A15" s="53"/>
      <c r="B15" s="56" t="s">
        <v>0</v>
      </c>
      <c r="C15" s="56" t="s">
        <v>1</v>
      </c>
      <c r="D15" s="56" t="s">
        <v>2</v>
      </c>
    </row>
    <row r="16" spans="1:24" ht="19.5" thickBot="1">
      <c r="A16" s="52" t="s">
        <v>28</v>
      </c>
      <c r="B16" s="55"/>
      <c r="C16" s="55"/>
      <c r="D16" s="55"/>
    </row>
    <row r="17" spans="1:5" ht="19.5" thickBot="1">
      <c r="A17" s="52" t="s">
        <v>4</v>
      </c>
      <c r="B17" s="55"/>
      <c r="C17" s="55"/>
      <c r="D17" s="55"/>
    </row>
    <row r="18" spans="1:5">
      <c r="A18" s="230" t="s">
        <v>308</v>
      </c>
      <c r="B18" s="230"/>
      <c r="C18" s="230"/>
      <c r="D18" s="230"/>
    </row>
    <row r="19" spans="1:5" ht="33.75" customHeight="1" thickBot="1">
      <c r="A19" s="231"/>
      <c r="B19" s="231"/>
      <c r="C19" s="231"/>
      <c r="D19" s="231"/>
    </row>
    <row r="20" spans="1:5" ht="93" customHeight="1">
      <c r="A20" s="60" t="s">
        <v>33</v>
      </c>
      <c r="B20" s="60" t="s">
        <v>42</v>
      </c>
      <c r="C20" s="60" t="s">
        <v>34</v>
      </c>
      <c r="D20" s="60" t="s">
        <v>41</v>
      </c>
      <c r="E20" s="60" t="s">
        <v>158</v>
      </c>
    </row>
    <row r="21" spans="1:5" ht="2.25" customHeight="1" thickBot="1">
      <c r="A21" s="52"/>
      <c r="B21" s="21"/>
      <c r="C21" s="52"/>
      <c r="D21" s="52"/>
      <c r="E21" s="52"/>
    </row>
    <row r="22" spans="1:5" ht="19.5" thickBot="1">
      <c r="A22" s="4" t="s">
        <v>238</v>
      </c>
      <c r="B22" s="6"/>
      <c r="C22" s="6"/>
      <c r="D22" s="6"/>
      <c r="E22" s="6"/>
    </row>
    <row r="23" spans="1:5" ht="19.5" thickBot="1">
      <c r="A23" s="4" t="s">
        <v>35</v>
      </c>
      <c r="B23" s="6"/>
      <c r="C23" s="6"/>
      <c r="D23" s="6"/>
      <c r="E23" s="6"/>
    </row>
    <row r="24" spans="1:5" ht="19.5" thickBot="1">
      <c r="A24" s="4" t="s">
        <v>36</v>
      </c>
      <c r="B24" s="5"/>
      <c r="C24" s="5"/>
      <c r="D24" s="5"/>
      <c r="E24" s="5"/>
    </row>
    <row r="25" spans="1:5" ht="19.5" thickBot="1">
      <c r="A25" s="4" t="s">
        <v>37</v>
      </c>
      <c r="B25" s="5"/>
      <c r="C25" s="5"/>
      <c r="D25" s="5"/>
      <c r="E25" s="5"/>
    </row>
    <row r="26" spans="1:5" ht="19.5" thickBot="1">
      <c r="A26" s="4" t="s">
        <v>38</v>
      </c>
      <c r="B26" s="6"/>
      <c r="C26" s="6"/>
      <c r="D26" s="6"/>
      <c r="E26" s="6"/>
    </row>
    <row r="27" spans="1:5" ht="19.5" thickBot="1">
      <c r="A27" s="4" t="s">
        <v>39</v>
      </c>
      <c r="B27" s="6"/>
      <c r="C27" s="6"/>
      <c r="D27" s="6"/>
      <c r="E27" s="6"/>
    </row>
    <row r="28" spans="1:5" ht="19.5" thickBot="1">
      <c r="A28" s="4" t="s">
        <v>40</v>
      </c>
      <c r="B28" s="6"/>
      <c r="C28" s="6"/>
      <c r="D28" s="6"/>
      <c r="E28" s="6"/>
    </row>
    <row r="29" spans="1:5" ht="19.5" thickBot="1">
      <c r="A29" s="4" t="s">
        <v>239</v>
      </c>
      <c r="B29" s="6"/>
      <c r="C29" s="6"/>
      <c r="D29" s="6"/>
      <c r="E29" s="6"/>
    </row>
    <row r="30" spans="1:5" ht="18.75">
      <c r="A30" s="32"/>
      <c r="B30" s="51"/>
      <c r="C30" s="51"/>
      <c r="D30" s="51"/>
      <c r="E30" s="51"/>
    </row>
    <row r="31" spans="1:5" ht="18.75">
      <c r="A31" s="32"/>
      <c r="B31" s="51"/>
      <c r="C31" s="51"/>
      <c r="D31" s="51"/>
      <c r="E31" s="51"/>
    </row>
  </sheetData>
  <mergeCells count="14">
    <mergeCell ref="E11:E12"/>
    <mergeCell ref="A11:A12"/>
    <mergeCell ref="A6:C7"/>
    <mergeCell ref="A1:X1"/>
    <mergeCell ref="A8:A9"/>
    <mergeCell ref="B8:B9"/>
    <mergeCell ref="C8:C9"/>
    <mergeCell ref="D8:D9"/>
    <mergeCell ref="E8:E9"/>
    <mergeCell ref="A13:C14"/>
    <mergeCell ref="A18:D19"/>
    <mergeCell ref="B11:B12"/>
    <mergeCell ref="C11:C12"/>
    <mergeCell ref="D11:D1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8"/>
  <sheetViews>
    <sheetView workbookViewId="0">
      <selection activeCell="A15" sqref="A15"/>
    </sheetView>
  </sheetViews>
  <sheetFormatPr defaultRowHeight="15"/>
  <cols>
    <col min="1" max="1" width="50" customWidth="1"/>
    <col min="2" max="2" width="43.28515625" customWidth="1"/>
    <col min="3" max="3" width="29.28515625" customWidth="1"/>
    <col min="4" max="4" width="27.85546875" customWidth="1"/>
    <col min="5" max="5" width="26" customWidth="1"/>
    <col min="6" max="6" width="29" customWidth="1"/>
  </cols>
  <sheetData>
    <row r="1" spans="1:25" ht="20.2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25" ht="34.5" customHeight="1" thickBot="1">
      <c r="A2" s="25" t="s">
        <v>49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 spans="1:25" ht="30.75" customHeight="1" thickBot="1">
      <c r="A3" s="226" t="s">
        <v>339</v>
      </c>
      <c r="B3" s="226" t="s">
        <v>160</v>
      </c>
      <c r="C3" s="223" t="s">
        <v>43</v>
      </c>
      <c r="D3" s="224"/>
      <c r="E3" s="224"/>
      <c r="F3" s="225"/>
    </row>
    <row r="4" spans="1:25" ht="44.25" customHeight="1">
      <c r="A4" s="238"/>
      <c r="B4" s="238"/>
      <c r="C4" s="226" t="s">
        <v>45</v>
      </c>
      <c r="D4" s="226" t="s">
        <v>46</v>
      </c>
      <c r="E4" s="226" t="s">
        <v>44</v>
      </c>
      <c r="F4" s="226" t="s">
        <v>47</v>
      </c>
    </row>
    <row r="5" spans="1:25">
      <c r="A5" s="238"/>
      <c r="B5" s="238"/>
      <c r="C5" s="238"/>
      <c r="D5" s="238"/>
      <c r="E5" s="238"/>
      <c r="F5" s="238"/>
    </row>
    <row r="6" spans="1:25" ht="15.75" thickBot="1">
      <c r="A6" s="227"/>
      <c r="B6" s="227"/>
      <c r="C6" s="227"/>
      <c r="D6" s="227"/>
      <c r="E6" s="227"/>
      <c r="F6" s="227"/>
    </row>
    <row r="7" spans="1:25" ht="47.25" customHeight="1" thickBot="1">
      <c r="A7" s="158">
        <f>SUM('[1]6:51'!A7)</f>
        <v>9</v>
      </c>
      <c r="B7" s="158">
        <f>SUM('[1]6:51'!B7)</f>
        <v>210</v>
      </c>
      <c r="C7" s="158">
        <f>SUM('[1]6:51'!C7)</f>
        <v>26</v>
      </c>
      <c r="D7" s="158">
        <f>SUM('[1]6:51'!D7)</f>
        <v>143</v>
      </c>
      <c r="E7" s="158">
        <f>SUM('[1]6:51'!E7)</f>
        <v>40</v>
      </c>
      <c r="F7" s="158">
        <f>SUM('[1]6:51'!F7)</f>
        <v>1</v>
      </c>
    </row>
    <row r="8" spans="1:25" ht="18.75">
      <c r="A8" s="19"/>
      <c r="B8" s="7"/>
      <c r="C8" s="7"/>
      <c r="D8" s="7"/>
      <c r="E8" s="7"/>
      <c r="F8" s="7"/>
    </row>
  </sheetData>
  <mergeCells count="7">
    <mergeCell ref="E4:E6"/>
    <mergeCell ref="A3:A6"/>
    <mergeCell ref="B3:B6"/>
    <mergeCell ref="C3:F3"/>
    <mergeCell ref="C4:C6"/>
    <mergeCell ref="D4:D6"/>
    <mergeCell ref="F4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2"/>
  <sheetViews>
    <sheetView workbookViewId="0">
      <selection activeCell="J12" sqref="J12"/>
    </sheetView>
  </sheetViews>
  <sheetFormatPr defaultRowHeight="15"/>
  <cols>
    <col min="1" max="1" width="60.140625" customWidth="1"/>
    <col min="2" max="2" width="21" customWidth="1"/>
    <col min="3" max="3" width="18.42578125" customWidth="1"/>
    <col min="4" max="4" width="30.5703125" customWidth="1"/>
    <col min="5" max="5" width="29.5703125" customWidth="1"/>
    <col min="6" max="6" width="25.28515625" customWidth="1"/>
    <col min="7" max="7" width="26.42578125" customWidth="1"/>
    <col min="8" max="8" width="28.85546875" customWidth="1"/>
  </cols>
  <sheetData>
    <row r="1" spans="1:25" ht="57.75" customHeight="1" thickBot="1">
      <c r="A1" s="239" t="s">
        <v>338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</row>
    <row r="2" spans="1:25" ht="37.5" customHeight="1" thickBot="1">
      <c r="A2" s="241" t="s">
        <v>243</v>
      </c>
      <c r="B2" s="223" t="s">
        <v>241</v>
      </c>
      <c r="C2" s="224"/>
      <c r="D2" s="225"/>
      <c r="E2" s="226" t="s">
        <v>159</v>
      </c>
      <c r="F2" s="223" t="s">
        <v>242</v>
      </c>
      <c r="G2" s="224"/>
      <c r="H2" s="225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75" customHeight="1">
      <c r="A3" s="242"/>
      <c r="B3" s="238">
        <v>2015</v>
      </c>
      <c r="C3" s="238">
        <v>2016</v>
      </c>
      <c r="D3" s="238" t="s">
        <v>309</v>
      </c>
      <c r="E3" s="238"/>
      <c r="F3" s="226" t="s">
        <v>53</v>
      </c>
      <c r="G3" s="226" t="s">
        <v>54</v>
      </c>
      <c r="H3" s="226" t="s">
        <v>52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.75">
      <c r="A4" s="242"/>
      <c r="B4" s="238"/>
      <c r="C4" s="238"/>
      <c r="D4" s="238"/>
      <c r="E4" s="238"/>
      <c r="F4" s="238"/>
      <c r="G4" s="238"/>
      <c r="H4" s="23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>
      <c r="A5" s="98"/>
      <c r="B5" s="98">
        <f>SUM(B6:B22)</f>
        <v>7</v>
      </c>
      <c r="C5" s="98">
        <f t="shared" ref="C5:D5" si="0">SUM(C6:C22)</f>
        <v>8</v>
      </c>
      <c r="D5" s="98">
        <f t="shared" si="0"/>
        <v>8</v>
      </c>
      <c r="E5" s="98">
        <f t="shared" ref="E5" si="1">SUM(E6:E22)</f>
        <v>206</v>
      </c>
      <c r="F5" s="98">
        <f t="shared" ref="F5" si="2">SUM(F6:F22)</f>
        <v>0</v>
      </c>
      <c r="G5" s="98">
        <f t="shared" ref="G5" si="3">SUM(G6:G22)</f>
        <v>157</v>
      </c>
      <c r="H5" s="98">
        <f t="shared" ref="H5" si="4">SUM(H6:H22)</f>
        <v>49</v>
      </c>
    </row>
    <row r="6" spans="1:25" ht="31.5">
      <c r="A6" s="159" t="s">
        <v>352</v>
      </c>
      <c r="B6" s="160">
        <v>1</v>
      </c>
      <c r="C6" s="160">
        <v>1</v>
      </c>
      <c r="D6" s="160">
        <v>1</v>
      </c>
      <c r="E6" s="161">
        <v>20</v>
      </c>
      <c r="F6" s="160">
        <v>0</v>
      </c>
      <c r="G6" s="160">
        <v>20</v>
      </c>
      <c r="H6" s="160">
        <v>0</v>
      </c>
    </row>
    <row r="7" spans="1:25" ht="47.25">
      <c r="A7" s="162" t="s">
        <v>353</v>
      </c>
      <c r="B7" s="160">
        <v>1</v>
      </c>
      <c r="C7" s="160">
        <v>1</v>
      </c>
      <c r="D7" s="160">
        <v>1</v>
      </c>
      <c r="E7" s="161">
        <v>19</v>
      </c>
      <c r="F7" s="160">
        <v>0</v>
      </c>
      <c r="G7" s="160">
        <v>19</v>
      </c>
      <c r="H7" s="160">
        <v>0</v>
      </c>
    </row>
    <row r="8" spans="1:25" ht="31.5">
      <c r="A8" s="159" t="s">
        <v>354</v>
      </c>
      <c r="B8" s="160">
        <v>1</v>
      </c>
      <c r="C8" s="160">
        <v>1</v>
      </c>
      <c r="D8" s="160">
        <v>1</v>
      </c>
      <c r="E8" s="161">
        <v>21</v>
      </c>
      <c r="F8" s="160">
        <v>0</v>
      </c>
      <c r="G8" s="160">
        <v>12</v>
      </c>
      <c r="H8" s="160">
        <v>9</v>
      </c>
    </row>
    <row r="9" spans="1:25" ht="31.5">
      <c r="A9" s="159" t="s">
        <v>355</v>
      </c>
      <c r="B9" s="160">
        <v>1</v>
      </c>
      <c r="C9" s="160">
        <v>1</v>
      </c>
      <c r="D9" s="160">
        <v>1</v>
      </c>
      <c r="E9" s="161">
        <v>18</v>
      </c>
      <c r="F9" s="160">
        <v>0</v>
      </c>
      <c r="G9" s="160">
        <v>8</v>
      </c>
      <c r="H9" s="160">
        <v>10</v>
      </c>
    </row>
    <row r="10" spans="1:25" ht="31.5">
      <c r="A10" s="159" t="s">
        <v>356</v>
      </c>
      <c r="B10" s="160">
        <v>1</v>
      </c>
      <c r="C10" s="160">
        <v>1</v>
      </c>
      <c r="D10" s="160">
        <v>1</v>
      </c>
      <c r="E10" s="161">
        <v>25</v>
      </c>
      <c r="F10" s="160"/>
      <c r="G10" s="160">
        <v>15</v>
      </c>
      <c r="H10" s="160">
        <v>10</v>
      </c>
    </row>
    <row r="11" spans="1:25" ht="31.5">
      <c r="A11" s="159" t="s">
        <v>357</v>
      </c>
      <c r="B11" s="160">
        <v>1</v>
      </c>
      <c r="C11" s="160">
        <v>1</v>
      </c>
      <c r="D11" s="160">
        <v>1</v>
      </c>
      <c r="E11" s="163">
        <v>27</v>
      </c>
      <c r="F11" s="160"/>
      <c r="G11" s="160">
        <v>27</v>
      </c>
      <c r="H11" s="160">
        <v>0</v>
      </c>
    </row>
    <row r="12" spans="1:25" ht="47.25">
      <c r="A12" s="164" t="s">
        <v>358</v>
      </c>
      <c r="B12" s="165">
        <v>1</v>
      </c>
      <c r="C12" s="165">
        <v>1</v>
      </c>
      <c r="D12" s="165">
        <v>1</v>
      </c>
      <c r="E12" s="163">
        <v>36</v>
      </c>
      <c r="F12" s="165">
        <v>0</v>
      </c>
      <c r="G12" s="165">
        <v>18</v>
      </c>
      <c r="H12" s="165">
        <v>18</v>
      </c>
    </row>
    <row r="13" spans="1:25" ht="17.25" customHeight="1">
      <c r="A13" s="159" t="s">
        <v>359</v>
      </c>
      <c r="B13" s="160">
        <v>0</v>
      </c>
      <c r="C13" s="160">
        <v>1</v>
      </c>
      <c r="D13" s="160">
        <v>1</v>
      </c>
      <c r="E13" s="161">
        <v>40</v>
      </c>
      <c r="F13" s="160">
        <v>0</v>
      </c>
      <c r="G13" s="160">
        <v>38</v>
      </c>
      <c r="H13" s="160">
        <v>2</v>
      </c>
    </row>
    <row r="14" spans="1:25">
      <c r="A14" s="1"/>
      <c r="B14" s="1"/>
      <c r="C14" s="1"/>
      <c r="D14" s="1"/>
      <c r="E14" s="99">
        <f t="shared" ref="E14:E22" si="5">SUM(F14:H14)</f>
        <v>0</v>
      </c>
      <c r="F14" s="1"/>
      <c r="G14" s="1"/>
      <c r="H14" s="1"/>
    </row>
    <row r="15" spans="1:25">
      <c r="A15" s="1"/>
      <c r="B15" s="1"/>
      <c r="C15" s="1"/>
      <c r="D15" s="1"/>
      <c r="E15" s="99">
        <f t="shared" si="5"/>
        <v>0</v>
      </c>
      <c r="F15" s="1"/>
      <c r="G15" s="1"/>
      <c r="H15" s="1"/>
    </row>
    <row r="16" spans="1:25">
      <c r="A16" s="1"/>
      <c r="B16" s="1"/>
      <c r="C16" s="1"/>
      <c r="D16" s="1"/>
      <c r="E16" s="99">
        <f t="shared" si="5"/>
        <v>0</v>
      </c>
      <c r="F16" s="1"/>
      <c r="G16" s="1"/>
      <c r="H16" s="1"/>
    </row>
    <row r="17" spans="1:8">
      <c r="A17" s="1"/>
      <c r="B17" s="1"/>
      <c r="C17" s="1"/>
      <c r="D17" s="1"/>
      <c r="E17" s="99">
        <f t="shared" si="5"/>
        <v>0</v>
      </c>
      <c r="F17" s="1"/>
      <c r="G17" s="1"/>
      <c r="H17" s="1"/>
    </row>
    <row r="18" spans="1:8">
      <c r="A18" s="1"/>
      <c r="B18" s="1"/>
      <c r="C18" s="1"/>
      <c r="D18" s="1"/>
      <c r="E18" s="99">
        <f t="shared" si="5"/>
        <v>0</v>
      </c>
      <c r="F18" s="1"/>
      <c r="G18" s="1"/>
      <c r="H18" s="1"/>
    </row>
    <row r="19" spans="1:8">
      <c r="A19" s="1"/>
      <c r="B19" s="1"/>
      <c r="C19" s="1"/>
      <c r="D19" s="1"/>
      <c r="E19" s="99">
        <f t="shared" si="5"/>
        <v>0</v>
      </c>
      <c r="F19" s="1"/>
      <c r="G19" s="1"/>
      <c r="H19" s="1"/>
    </row>
    <row r="20" spans="1:8">
      <c r="A20" s="1"/>
      <c r="B20" s="1"/>
      <c r="C20" s="1"/>
      <c r="D20" s="1"/>
      <c r="E20" s="99">
        <f t="shared" si="5"/>
        <v>0</v>
      </c>
      <c r="F20" s="1"/>
      <c r="G20" s="1"/>
      <c r="H20" s="1"/>
    </row>
    <row r="21" spans="1:8">
      <c r="A21" s="1"/>
      <c r="B21" s="1"/>
      <c r="C21" s="1"/>
      <c r="D21" s="1"/>
      <c r="E21" s="99">
        <f t="shared" si="5"/>
        <v>0</v>
      </c>
      <c r="F21" s="1"/>
      <c r="G21" s="1"/>
      <c r="H21" s="1"/>
    </row>
    <row r="22" spans="1:8">
      <c r="A22" s="1"/>
      <c r="B22" s="1"/>
      <c r="C22" s="1"/>
      <c r="D22" s="1"/>
      <c r="E22" s="99">
        <f t="shared" si="5"/>
        <v>0</v>
      </c>
      <c r="F22" s="1"/>
      <c r="G22" s="1"/>
      <c r="H22" s="1"/>
    </row>
  </sheetData>
  <mergeCells count="11">
    <mergeCell ref="B3:B4"/>
    <mergeCell ref="C3:C4"/>
    <mergeCell ref="D3:D4"/>
    <mergeCell ref="B2:D2"/>
    <mergeCell ref="A1:Y1"/>
    <mergeCell ref="A2:A4"/>
    <mergeCell ref="F2:H2"/>
    <mergeCell ref="E2:E4"/>
    <mergeCell ref="F3:F4"/>
    <mergeCell ref="G3:G4"/>
    <mergeCell ref="H3:H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V85"/>
  <sheetViews>
    <sheetView workbookViewId="0">
      <selection activeCell="B8" sqref="B8:V8"/>
    </sheetView>
  </sheetViews>
  <sheetFormatPr defaultRowHeight="15"/>
  <cols>
    <col min="1" max="1" width="23.140625" customWidth="1"/>
    <col min="2" max="2" width="21" customWidth="1"/>
    <col min="5" max="5" width="11.28515625" customWidth="1"/>
    <col min="10" max="11" width="12.85546875" customWidth="1"/>
    <col min="12" max="12" width="11.42578125" customWidth="1"/>
    <col min="18" max="18" width="11.85546875" customWidth="1"/>
  </cols>
  <sheetData>
    <row r="3" spans="1:22" ht="37.5" customHeight="1">
      <c r="B3" s="248" t="s">
        <v>227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</row>
    <row r="4" spans="1:22" ht="51" customHeight="1">
      <c r="A4" s="243" t="s">
        <v>244</v>
      </c>
      <c r="B4" s="243" t="s">
        <v>240</v>
      </c>
      <c r="C4" s="250" t="s">
        <v>228</v>
      </c>
      <c r="D4" s="250"/>
      <c r="E4" s="250"/>
      <c r="F4" s="250" t="s">
        <v>229</v>
      </c>
      <c r="G4" s="250"/>
      <c r="H4" s="250"/>
      <c r="I4" s="250"/>
      <c r="J4" s="251" t="s">
        <v>245</v>
      </c>
      <c r="K4" s="251"/>
      <c r="L4" s="251"/>
      <c r="M4" s="251"/>
      <c r="N4" s="251"/>
      <c r="O4" s="251"/>
      <c r="P4" s="251"/>
      <c r="Q4" s="251"/>
      <c r="R4" s="251"/>
      <c r="S4" s="252" t="s">
        <v>341</v>
      </c>
      <c r="T4" s="252"/>
      <c r="U4" s="252"/>
      <c r="V4" s="252"/>
    </row>
    <row r="5" spans="1:22" ht="76.5">
      <c r="A5" s="244"/>
      <c r="B5" s="244"/>
      <c r="C5" s="95">
        <v>2015</v>
      </c>
      <c r="D5" s="95">
        <v>2016</v>
      </c>
      <c r="E5" s="95" t="s">
        <v>340</v>
      </c>
      <c r="F5" s="95" t="s">
        <v>230</v>
      </c>
      <c r="G5" s="95" t="s">
        <v>231</v>
      </c>
      <c r="H5" s="95" t="s">
        <v>232</v>
      </c>
      <c r="I5" s="95" t="s">
        <v>233</v>
      </c>
      <c r="J5" s="245">
        <v>2015</v>
      </c>
      <c r="K5" s="246"/>
      <c r="L5" s="247"/>
      <c r="M5" s="245">
        <v>2016</v>
      </c>
      <c r="N5" s="246"/>
      <c r="O5" s="247"/>
      <c r="P5" s="245" t="s">
        <v>310</v>
      </c>
      <c r="Q5" s="246"/>
      <c r="R5" s="247"/>
      <c r="S5" s="101" t="s">
        <v>234</v>
      </c>
      <c r="T5" s="101" t="s">
        <v>235</v>
      </c>
      <c r="U5" s="101" t="s">
        <v>236</v>
      </c>
      <c r="V5" s="101" t="s">
        <v>237</v>
      </c>
    </row>
    <row r="6" spans="1:22" ht="76.5">
      <c r="A6" s="100"/>
      <c r="B6" s="100"/>
      <c r="C6" s="95"/>
      <c r="D6" s="95"/>
      <c r="E6" s="95"/>
      <c r="F6" s="95"/>
      <c r="G6" s="95"/>
      <c r="H6" s="95"/>
      <c r="I6" s="95"/>
      <c r="J6" s="103" t="s">
        <v>55</v>
      </c>
      <c r="K6" s="103" t="s">
        <v>56</v>
      </c>
      <c r="L6" s="103" t="s">
        <v>246</v>
      </c>
      <c r="M6" s="103" t="s">
        <v>55</v>
      </c>
      <c r="N6" s="103" t="s">
        <v>56</v>
      </c>
      <c r="O6" s="103" t="s">
        <v>246</v>
      </c>
      <c r="P6" s="103" t="s">
        <v>55</v>
      </c>
      <c r="Q6" s="103" t="s">
        <v>56</v>
      </c>
      <c r="R6" s="103" t="s">
        <v>246</v>
      </c>
      <c r="S6" s="101"/>
      <c r="T6" s="101"/>
      <c r="U6" s="101"/>
      <c r="V6" s="101"/>
    </row>
    <row r="7" spans="1:22">
      <c r="A7" s="97"/>
      <c r="B7" s="97"/>
      <c r="C7" s="97">
        <f>SUM(C8:C85)</f>
        <v>0</v>
      </c>
      <c r="D7" s="97">
        <f t="shared" ref="D7:E7" si="0">SUM(D8:D85)</f>
        <v>0</v>
      </c>
      <c r="E7" s="97">
        <f t="shared" si="0"/>
        <v>0</v>
      </c>
      <c r="F7" s="97">
        <f t="shared" ref="F7" si="1">SUM(F8:F85)</f>
        <v>0</v>
      </c>
      <c r="G7" s="97">
        <f t="shared" ref="G7" si="2">SUM(G8:G85)</f>
        <v>0</v>
      </c>
      <c r="H7" s="97">
        <f t="shared" ref="H7" si="3">SUM(H8:H85)</f>
        <v>0</v>
      </c>
      <c r="I7" s="97">
        <f t="shared" ref="I7" si="4">SUM(I8:I85)</f>
        <v>0</v>
      </c>
      <c r="J7" s="97">
        <f t="shared" ref="J7" si="5">SUM(J8:J85)</f>
        <v>43</v>
      </c>
      <c r="K7" s="97">
        <f t="shared" ref="K7" si="6">SUM(K8:K85)</f>
        <v>31</v>
      </c>
      <c r="L7" s="97">
        <f>SUM(J7:K7)</f>
        <v>74</v>
      </c>
      <c r="M7" s="97">
        <f t="shared" ref="M7" si="7">SUM(M8:M85)</f>
        <v>15</v>
      </c>
      <c r="N7" s="97">
        <f t="shared" ref="N7" si="8">SUM(N8:N85)</f>
        <v>10</v>
      </c>
      <c r="O7" s="97">
        <f t="shared" ref="O7" si="9">SUM(M7:N7)</f>
        <v>25</v>
      </c>
      <c r="P7" s="97">
        <f t="shared" ref="P7" si="10">SUM(P8:P85)</f>
        <v>15</v>
      </c>
      <c r="Q7" s="97">
        <f t="shared" ref="Q7" si="11">SUM(Q8:Q85)</f>
        <v>13</v>
      </c>
      <c r="R7" s="97">
        <f t="shared" ref="R7" si="12">SUM(P7:Q7)</f>
        <v>28</v>
      </c>
      <c r="S7" s="97">
        <f t="shared" ref="S7" si="13">SUM(S8:S85)</f>
        <v>6</v>
      </c>
      <c r="T7" s="97">
        <f t="shared" ref="T7" si="14">SUM(T8:T85)</f>
        <v>21</v>
      </c>
      <c r="U7" s="97">
        <f t="shared" ref="U7" si="15">SUM(U8:U85)</f>
        <v>8</v>
      </c>
      <c r="V7" s="97">
        <f t="shared" ref="V7" si="16">SUM(V8:V85)</f>
        <v>44</v>
      </c>
    </row>
    <row r="8" spans="1:22">
      <c r="A8" s="96"/>
      <c r="B8" s="96" t="s">
        <v>421</v>
      </c>
      <c r="C8" s="96"/>
      <c r="D8" s="96"/>
      <c r="E8" s="96"/>
      <c r="F8" s="96"/>
      <c r="G8" s="96"/>
      <c r="H8" s="96"/>
      <c r="I8" s="96"/>
      <c r="J8" s="104">
        <v>43</v>
      </c>
      <c r="K8" s="104">
        <v>31</v>
      </c>
      <c r="L8" s="104">
        <v>74</v>
      </c>
      <c r="M8" s="104">
        <v>15</v>
      </c>
      <c r="N8" s="104">
        <v>10</v>
      </c>
      <c r="O8" s="104">
        <v>25</v>
      </c>
      <c r="P8" s="104">
        <v>15</v>
      </c>
      <c r="Q8" s="104">
        <v>13</v>
      </c>
      <c r="R8" s="104">
        <v>28</v>
      </c>
      <c r="S8" s="102">
        <v>6</v>
      </c>
      <c r="T8" s="102">
        <v>21</v>
      </c>
      <c r="U8" s="102">
        <v>8</v>
      </c>
      <c r="V8" s="102">
        <v>44</v>
      </c>
    </row>
    <row r="9" spans="1:22">
      <c r="A9" s="96"/>
      <c r="B9" s="96"/>
      <c r="C9" s="96"/>
      <c r="D9" s="96"/>
      <c r="E9" s="96"/>
      <c r="F9" s="96"/>
      <c r="G9" s="96"/>
      <c r="H9" s="96"/>
      <c r="I9" s="96"/>
      <c r="J9" s="104"/>
      <c r="K9" s="104"/>
      <c r="L9" s="104"/>
      <c r="M9" s="104"/>
      <c r="N9" s="104"/>
      <c r="O9" s="104"/>
      <c r="P9" s="104"/>
      <c r="Q9" s="104"/>
      <c r="R9" s="104"/>
      <c r="S9" s="102"/>
      <c r="T9" s="102"/>
      <c r="U9" s="102"/>
      <c r="V9" s="102"/>
    </row>
    <row r="10" spans="1:22">
      <c r="A10" s="96"/>
      <c r="B10" s="96"/>
      <c r="C10" s="96"/>
      <c r="D10" s="96"/>
      <c r="E10" s="96"/>
      <c r="F10" s="96"/>
      <c r="G10" s="96"/>
      <c r="H10" s="96"/>
      <c r="I10" s="96"/>
      <c r="J10" s="104"/>
      <c r="K10" s="104"/>
      <c r="L10" s="104"/>
      <c r="M10" s="104"/>
      <c r="N10" s="104"/>
      <c r="O10" s="104"/>
      <c r="P10" s="104"/>
      <c r="Q10" s="104"/>
      <c r="R10" s="104"/>
      <c r="S10" s="102"/>
      <c r="T10" s="102"/>
      <c r="U10" s="102"/>
      <c r="V10" s="102"/>
    </row>
    <row r="11" spans="1:22">
      <c r="A11" s="96"/>
      <c r="B11" s="96"/>
      <c r="C11" s="96"/>
      <c r="D11" s="96"/>
      <c r="E11" s="96"/>
      <c r="F11" s="96"/>
      <c r="G11" s="96"/>
      <c r="H11" s="96"/>
      <c r="I11" s="96"/>
      <c r="J11" s="104"/>
      <c r="K11" s="104"/>
      <c r="L11" s="104"/>
      <c r="M11" s="104"/>
      <c r="N11" s="104"/>
      <c r="O11" s="104"/>
      <c r="P11" s="104"/>
      <c r="Q11" s="104"/>
      <c r="R11" s="104"/>
      <c r="S11" s="102"/>
      <c r="T11" s="102"/>
      <c r="U11" s="102"/>
      <c r="V11" s="102"/>
    </row>
    <row r="12" spans="1:22">
      <c r="A12" s="96"/>
      <c r="B12" s="96"/>
      <c r="C12" s="96"/>
      <c r="D12" s="96"/>
      <c r="E12" s="96"/>
      <c r="F12" s="96"/>
      <c r="G12" s="96"/>
      <c r="H12" s="96"/>
      <c r="I12" s="96"/>
      <c r="J12" s="104"/>
      <c r="K12" s="104"/>
      <c r="L12" s="104"/>
      <c r="M12" s="104"/>
      <c r="N12" s="104"/>
      <c r="O12" s="104"/>
      <c r="P12" s="104"/>
      <c r="Q12" s="104"/>
      <c r="R12" s="104"/>
      <c r="S12" s="102"/>
      <c r="T12" s="102"/>
      <c r="U12" s="102"/>
      <c r="V12" s="102"/>
    </row>
    <row r="13" spans="1:22">
      <c r="A13" s="96"/>
      <c r="B13" s="96"/>
      <c r="C13" s="96"/>
      <c r="D13" s="96"/>
      <c r="E13" s="96"/>
      <c r="F13" s="96"/>
      <c r="G13" s="96"/>
      <c r="H13" s="96"/>
      <c r="I13" s="96"/>
      <c r="J13" s="104"/>
      <c r="K13" s="104"/>
      <c r="L13" s="104"/>
      <c r="M13" s="104"/>
      <c r="N13" s="104"/>
      <c r="O13" s="104"/>
      <c r="P13" s="104"/>
      <c r="Q13" s="104"/>
      <c r="R13" s="104"/>
      <c r="S13" s="102"/>
      <c r="T13" s="102"/>
      <c r="U13" s="102"/>
      <c r="V13" s="102"/>
    </row>
    <row r="14" spans="1:22">
      <c r="A14" s="96"/>
      <c r="B14" s="96"/>
      <c r="C14" s="96"/>
      <c r="D14" s="96"/>
      <c r="E14" s="96"/>
      <c r="F14" s="96"/>
      <c r="G14" s="96"/>
      <c r="H14" s="96"/>
      <c r="I14" s="96"/>
      <c r="J14" s="104"/>
      <c r="K14" s="104"/>
      <c r="L14" s="104"/>
      <c r="M14" s="104"/>
      <c r="N14" s="104"/>
      <c r="O14" s="104"/>
      <c r="P14" s="104"/>
      <c r="Q14" s="104"/>
      <c r="R14" s="104"/>
      <c r="S14" s="102"/>
      <c r="T14" s="102"/>
      <c r="U14" s="102"/>
      <c r="V14" s="102"/>
    </row>
    <row r="15" spans="1:22">
      <c r="A15" s="96"/>
      <c r="B15" s="96"/>
      <c r="C15" s="96"/>
      <c r="D15" s="96"/>
      <c r="E15" s="96"/>
      <c r="F15" s="96"/>
      <c r="G15" s="96"/>
      <c r="H15" s="96"/>
      <c r="I15" s="96"/>
      <c r="J15" s="104"/>
      <c r="K15" s="104"/>
      <c r="L15" s="104"/>
      <c r="M15" s="104"/>
      <c r="N15" s="104"/>
      <c r="O15" s="104"/>
      <c r="P15" s="104"/>
      <c r="Q15" s="104"/>
      <c r="R15" s="104"/>
      <c r="S15" s="102"/>
      <c r="T15" s="102"/>
      <c r="U15" s="102"/>
      <c r="V15" s="102"/>
    </row>
    <row r="16" spans="1:22">
      <c r="A16" s="96"/>
      <c r="B16" s="96"/>
      <c r="C16" s="96"/>
      <c r="D16" s="96"/>
      <c r="E16" s="96"/>
      <c r="F16" s="96"/>
      <c r="G16" s="96"/>
      <c r="H16" s="96"/>
      <c r="I16" s="96"/>
      <c r="J16" s="104"/>
      <c r="K16" s="104"/>
      <c r="L16" s="104"/>
      <c r="M16" s="104"/>
      <c r="N16" s="104"/>
      <c r="O16" s="104"/>
      <c r="P16" s="104"/>
      <c r="Q16" s="104"/>
      <c r="R16" s="104"/>
      <c r="S16" s="102"/>
      <c r="T16" s="102"/>
      <c r="U16" s="102"/>
      <c r="V16" s="102"/>
    </row>
    <row r="17" spans="1:22">
      <c r="A17" s="96"/>
      <c r="B17" s="96"/>
      <c r="C17" s="96"/>
      <c r="D17" s="96"/>
      <c r="E17" s="96"/>
      <c r="F17" s="96"/>
      <c r="G17" s="96"/>
      <c r="H17" s="96"/>
      <c r="I17" s="96"/>
      <c r="J17" s="104"/>
      <c r="K17" s="104"/>
      <c r="L17" s="104"/>
      <c r="M17" s="104"/>
      <c r="N17" s="104"/>
      <c r="O17" s="104"/>
      <c r="P17" s="104"/>
      <c r="Q17" s="104"/>
      <c r="R17" s="104"/>
      <c r="S17" s="102"/>
      <c r="T17" s="102"/>
      <c r="U17" s="102"/>
      <c r="V17" s="102"/>
    </row>
    <row r="18" spans="1:22">
      <c r="A18" s="96"/>
      <c r="B18" s="96"/>
      <c r="C18" s="96"/>
      <c r="D18" s="96"/>
      <c r="E18" s="96"/>
      <c r="F18" s="96"/>
      <c r="G18" s="96"/>
      <c r="H18" s="96"/>
      <c r="I18" s="96"/>
      <c r="J18" s="104"/>
      <c r="K18" s="104"/>
      <c r="L18" s="104"/>
      <c r="M18" s="104"/>
      <c r="N18" s="104"/>
      <c r="O18" s="104"/>
      <c r="P18" s="104"/>
      <c r="Q18" s="104"/>
      <c r="R18" s="104"/>
      <c r="S18" s="102"/>
      <c r="T18" s="102"/>
      <c r="U18" s="102"/>
      <c r="V18" s="102"/>
    </row>
    <row r="19" spans="1:22">
      <c r="A19" s="96"/>
      <c r="B19" s="96"/>
      <c r="C19" s="96"/>
      <c r="D19" s="96"/>
      <c r="E19" s="96"/>
      <c r="F19" s="96"/>
      <c r="G19" s="96"/>
      <c r="H19" s="96"/>
      <c r="I19" s="96"/>
      <c r="J19" s="104"/>
      <c r="K19" s="104"/>
      <c r="L19" s="104"/>
      <c r="M19" s="104"/>
      <c r="N19" s="104"/>
      <c r="O19" s="104"/>
      <c r="P19" s="104"/>
      <c r="Q19" s="104"/>
      <c r="R19" s="104"/>
      <c r="S19" s="102"/>
      <c r="T19" s="102"/>
      <c r="U19" s="102"/>
      <c r="V19" s="102"/>
    </row>
    <row r="20" spans="1:22">
      <c r="A20" s="96"/>
      <c r="B20" s="96"/>
      <c r="C20" s="96"/>
      <c r="D20" s="96"/>
      <c r="E20" s="96"/>
      <c r="F20" s="96"/>
      <c r="G20" s="96"/>
      <c r="H20" s="96"/>
      <c r="I20" s="96"/>
      <c r="J20" s="104"/>
      <c r="K20" s="104"/>
      <c r="L20" s="104"/>
      <c r="M20" s="104"/>
      <c r="N20" s="104"/>
      <c r="O20" s="104"/>
      <c r="P20" s="104"/>
      <c r="Q20" s="104"/>
      <c r="R20" s="104"/>
      <c r="S20" s="102"/>
      <c r="T20" s="102"/>
      <c r="U20" s="102"/>
      <c r="V20" s="102"/>
    </row>
    <row r="21" spans="1:22">
      <c r="A21" s="96"/>
      <c r="B21" s="96"/>
      <c r="C21" s="96"/>
      <c r="D21" s="96"/>
      <c r="E21" s="96"/>
      <c r="F21" s="96"/>
      <c r="G21" s="96"/>
      <c r="H21" s="96"/>
      <c r="I21" s="96"/>
      <c r="J21" s="104"/>
      <c r="K21" s="104"/>
      <c r="L21" s="104"/>
      <c r="M21" s="104"/>
      <c r="N21" s="104"/>
      <c r="O21" s="104"/>
      <c r="P21" s="104"/>
      <c r="Q21" s="104"/>
      <c r="R21" s="104"/>
      <c r="S21" s="102"/>
      <c r="T21" s="102"/>
      <c r="U21" s="102"/>
      <c r="V21" s="102"/>
    </row>
    <row r="22" spans="1:22">
      <c r="A22" s="96"/>
      <c r="B22" s="96"/>
      <c r="C22" s="96"/>
      <c r="D22" s="96"/>
      <c r="E22" s="96"/>
      <c r="F22" s="96"/>
      <c r="G22" s="96"/>
      <c r="H22" s="96"/>
      <c r="I22" s="96"/>
      <c r="J22" s="104"/>
      <c r="K22" s="104"/>
      <c r="L22" s="104"/>
      <c r="M22" s="104"/>
      <c r="N22" s="104"/>
      <c r="O22" s="104"/>
      <c r="P22" s="104"/>
      <c r="Q22" s="104"/>
      <c r="R22" s="104"/>
      <c r="S22" s="102"/>
      <c r="T22" s="102"/>
      <c r="U22" s="102"/>
      <c r="V22" s="102"/>
    </row>
    <row r="23" spans="1:22">
      <c r="A23" s="96"/>
      <c r="B23" s="96"/>
      <c r="C23" s="96"/>
      <c r="D23" s="96"/>
      <c r="E23" s="96"/>
      <c r="F23" s="96"/>
      <c r="G23" s="96"/>
      <c r="H23" s="96"/>
      <c r="I23" s="96"/>
      <c r="J23" s="104"/>
      <c r="K23" s="104"/>
      <c r="L23" s="104"/>
      <c r="M23" s="104"/>
      <c r="N23" s="104"/>
      <c r="O23" s="104"/>
      <c r="P23" s="104"/>
      <c r="Q23" s="104"/>
      <c r="R23" s="104"/>
      <c r="S23" s="102"/>
      <c r="T23" s="102"/>
      <c r="U23" s="102"/>
      <c r="V23" s="102"/>
    </row>
    <row r="24" spans="1:22">
      <c r="A24" s="96"/>
      <c r="B24" s="96"/>
      <c r="C24" s="96"/>
      <c r="D24" s="96"/>
      <c r="E24" s="96"/>
      <c r="F24" s="96"/>
      <c r="G24" s="96"/>
      <c r="H24" s="96"/>
      <c r="I24" s="96"/>
      <c r="J24" s="104"/>
      <c r="K24" s="104"/>
      <c r="L24" s="104"/>
      <c r="M24" s="104"/>
      <c r="N24" s="104"/>
      <c r="O24" s="104"/>
      <c r="P24" s="104"/>
      <c r="Q24" s="104"/>
      <c r="R24" s="104"/>
      <c r="S24" s="102"/>
      <c r="T24" s="102"/>
      <c r="U24" s="102"/>
      <c r="V24" s="102"/>
    </row>
    <row r="25" spans="1:22">
      <c r="A25" s="96"/>
      <c r="B25" s="96"/>
      <c r="C25" s="96"/>
      <c r="D25" s="96"/>
      <c r="E25" s="96"/>
      <c r="F25" s="96"/>
      <c r="G25" s="96"/>
      <c r="H25" s="96"/>
      <c r="I25" s="96"/>
      <c r="J25" s="104"/>
      <c r="K25" s="104"/>
      <c r="L25" s="104"/>
      <c r="M25" s="104"/>
      <c r="N25" s="104"/>
      <c r="O25" s="104"/>
      <c r="P25" s="104"/>
      <c r="Q25" s="104"/>
      <c r="R25" s="104"/>
      <c r="S25" s="102"/>
      <c r="T25" s="102"/>
      <c r="U25" s="102"/>
      <c r="V25" s="102"/>
    </row>
    <row r="26" spans="1:22">
      <c r="A26" s="96"/>
      <c r="B26" s="96"/>
      <c r="C26" s="96"/>
      <c r="D26" s="96"/>
      <c r="E26" s="96"/>
      <c r="F26" s="96"/>
      <c r="G26" s="96"/>
      <c r="H26" s="96"/>
      <c r="I26" s="96"/>
      <c r="J26" s="104"/>
      <c r="K26" s="104"/>
      <c r="L26" s="104"/>
      <c r="M26" s="104"/>
      <c r="N26" s="104"/>
      <c r="O26" s="104"/>
      <c r="P26" s="104"/>
      <c r="Q26" s="104"/>
      <c r="R26" s="104"/>
      <c r="S26" s="102"/>
      <c r="T26" s="102"/>
      <c r="U26" s="102"/>
      <c r="V26" s="102"/>
    </row>
    <row r="27" spans="1:22">
      <c r="A27" s="96"/>
      <c r="B27" s="96"/>
      <c r="C27" s="96"/>
      <c r="D27" s="96"/>
      <c r="E27" s="96"/>
      <c r="F27" s="96"/>
      <c r="G27" s="96"/>
      <c r="H27" s="96"/>
      <c r="I27" s="96"/>
      <c r="J27" s="104"/>
      <c r="K27" s="104"/>
      <c r="L27" s="104"/>
      <c r="M27" s="104"/>
      <c r="N27" s="104"/>
      <c r="O27" s="104"/>
      <c r="P27" s="104"/>
      <c r="Q27" s="104"/>
      <c r="R27" s="104"/>
      <c r="S27" s="102"/>
      <c r="T27" s="102"/>
      <c r="U27" s="102"/>
      <c r="V27" s="102"/>
    </row>
    <row r="28" spans="1:22">
      <c r="A28" s="96"/>
      <c r="B28" s="96"/>
      <c r="C28" s="96"/>
      <c r="D28" s="96"/>
      <c r="E28" s="96"/>
      <c r="F28" s="96"/>
      <c r="G28" s="96"/>
      <c r="H28" s="96"/>
      <c r="I28" s="96"/>
      <c r="J28" s="104"/>
      <c r="K28" s="104"/>
      <c r="L28" s="104"/>
      <c r="M28" s="104"/>
      <c r="N28" s="104"/>
      <c r="O28" s="104"/>
      <c r="P28" s="104"/>
      <c r="Q28" s="104"/>
      <c r="R28" s="104"/>
      <c r="S28" s="102"/>
      <c r="T28" s="102"/>
      <c r="U28" s="102"/>
      <c r="V28" s="102"/>
    </row>
    <row r="29" spans="1:22">
      <c r="A29" s="96"/>
      <c r="B29" s="96"/>
      <c r="C29" s="96"/>
      <c r="D29" s="96"/>
      <c r="E29" s="96"/>
      <c r="F29" s="96"/>
      <c r="G29" s="96"/>
      <c r="H29" s="96"/>
      <c r="I29" s="96"/>
      <c r="J29" s="104"/>
      <c r="K29" s="104"/>
      <c r="L29" s="104"/>
      <c r="M29" s="104"/>
      <c r="N29" s="104"/>
      <c r="O29" s="104"/>
      <c r="P29" s="104"/>
      <c r="Q29" s="104"/>
      <c r="R29" s="104"/>
      <c r="S29" s="102"/>
      <c r="T29" s="102"/>
      <c r="U29" s="102"/>
      <c r="V29" s="102"/>
    </row>
    <row r="30" spans="1:22">
      <c r="A30" s="96"/>
      <c r="B30" s="96"/>
      <c r="C30" s="96"/>
      <c r="D30" s="96"/>
      <c r="E30" s="96"/>
      <c r="F30" s="96"/>
      <c r="G30" s="96"/>
      <c r="H30" s="96"/>
      <c r="I30" s="96"/>
      <c r="J30" s="104"/>
      <c r="K30" s="104"/>
      <c r="L30" s="104"/>
      <c r="M30" s="104"/>
      <c r="N30" s="104"/>
      <c r="O30" s="104"/>
      <c r="P30" s="104"/>
      <c r="Q30" s="104"/>
      <c r="R30" s="104"/>
      <c r="S30" s="102"/>
      <c r="T30" s="102"/>
      <c r="U30" s="102"/>
      <c r="V30" s="102"/>
    </row>
    <row r="31" spans="1:22">
      <c r="A31" s="96"/>
      <c r="B31" s="96"/>
      <c r="C31" s="96"/>
      <c r="D31" s="96"/>
      <c r="E31" s="96"/>
      <c r="F31" s="96"/>
      <c r="G31" s="96"/>
      <c r="H31" s="96"/>
      <c r="I31" s="96"/>
      <c r="J31" s="104"/>
      <c r="K31" s="104"/>
      <c r="L31" s="104"/>
      <c r="M31" s="104"/>
      <c r="N31" s="104"/>
      <c r="O31" s="104"/>
      <c r="P31" s="104"/>
      <c r="Q31" s="104"/>
      <c r="R31" s="104"/>
      <c r="S31" s="102"/>
      <c r="T31" s="102"/>
      <c r="U31" s="102"/>
      <c r="V31" s="102"/>
    </row>
    <row r="32" spans="1:22">
      <c r="A32" s="96"/>
      <c r="B32" s="96"/>
      <c r="C32" s="96"/>
      <c r="D32" s="96"/>
      <c r="E32" s="96"/>
      <c r="F32" s="96"/>
      <c r="G32" s="96"/>
      <c r="H32" s="96"/>
      <c r="I32" s="96"/>
      <c r="J32" s="104"/>
      <c r="K32" s="104"/>
      <c r="L32" s="104"/>
      <c r="M32" s="104"/>
      <c r="N32" s="104"/>
      <c r="O32" s="104"/>
      <c r="P32" s="104"/>
      <c r="Q32" s="104"/>
      <c r="R32" s="104"/>
      <c r="S32" s="102"/>
      <c r="T32" s="102"/>
      <c r="U32" s="102"/>
      <c r="V32" s="102"/>
    </row>
    <row r="33" spans="1:22">
      <c r="A33" s="96"/>
      <c r="B33" s="96"/>
      <c r="C33" s="96"/>
      <c r="D33" s="96"/>
      <c r="E33" s="96"/>
      <c r="F33" s="96"/>
      <c r="G33" s="96"/>
      <c r="H33" s="96"/>
      <c r="I33" s="96"/>
      <c r="J33" s="104"/>
      <c r="K33" s="104"/>
      <c r="L33" s="104"/>
      <c r="M33" s="104"/>
      <c r="N33" s="104"/>
      <c r="O33" s="104"/>
      <c r="P33" s="104"/>
      <c r="Q33" s="104"/>
      <c r="R33" s="104"/>
      <c r="S33" s="102"/>
      <c r="T33" s="102"/>
      <c r="U33" s="102"/>
      <c r="V33" s="102"/>
    </row>
    <row r="34" spans="1:22">
      <c r="A34" s="96"/>
      <c r="B34" s="96"/>
      <c r="C34" s="96"/>
      <c r="D34" s="96"/>
      <c r="E34" s="96"/>
      <c r="F34" s="96"/>
      <c r="G34" s="96"/>
      <c r="H34" s="96"/>
      <c r="I34" s="96"/>
      <c r="J34" s="104"/>
      <c r="K34" s="104"/>
      <c r="L34" s="104"/>
      <c r="M34" s="104"/>
      <c r="N34" s="104"/>
      <c r="O34" s="104"/>
      <c r="P34" s="104"/>
      <c r="Q34" s="104"/>
      <c r="R34" s="104"/>
      <c r="S34" s="102"/>
      <c r="T34" s="102"/>
      <c r="U34" s="102"/>
      <c r="V34" s="102"/>
    </row>
    <row r="35" spans="1:22">
      <c r="A35" s="96"/>
      <c r="B35" s="96"/>
      <c r="C35" s="96"/>
      <c r="D35" s="96"/>
      <c r="E35" s="96"/>
      <c r="F35" s="96"/>
      <c r="G35" s="96"/>
      <c r="H35" s="96"/>
      <c r="I35" s="96"/>
      <c r="J35" s="104"/>
      <c r="K35" s="104"/>
      <c r="L35" s="104"/>
      <c r="M35" s="104"/>
      <c r="N35" s="104"/>
      <c r="O35" s="104"/>
      <c r="P35" s="104"/>
      <c r="Q35" s="104"/>
      <c r="R35" s="104"/>
      <c r="S35" s="102"/>
      <c r="T35" s="102"/>
      <c r="U35" s="102"/>
      <c r="V35" s="102"/>
    </row>
    <row r="36" spans="1:22">
      <c r="A36" s="96"/>
      <c r="B36" s="96"/>
      <c r="C36" s="96"/>
      <c r="D36" s="96"/>
      <c r="E36" s="96"/>
      <c r="F36" s="96"/>
      <c r="G36" s="96"/>
      <c r="H36" s="96"/>
      <c r="I36" s="96"/>
      <c r="J36" s="104"/>
      <c r="K36" s="104"/>
      <c r="L36" s="104"/>
      <c r="M36" s="104"/>
      <c r="N36" s="104"/>
      <c r="O36" s="104"/>
      <c r="P36" s="104"/>
      <c r="Q36" s="104"/>
      <c r="R36" s="104"/>
      <c r="S36" s="102"/>
      <c r="T36" s="102"/>
      <c r="U36" s="102"/>
      <c r="V36" s="102"/>
    </row>
    <row r="37" spans="1:22">
      <c r="A37" s="96"/>
      <c r="B37" s="96"/>
      <c r="C37" s="96"/>
      <c r="D37" s="96"/>
      <c r="E37" s="96"/>
      <c r="F37" s="96"/>
      <c r="G37" s="96"/>
      <c r="H37" s="96"/>
      <c r="I37" s="96"/>
      <c r="J37" s="104"/>
      <c r="K37" s="104"/>
      <c r="L37" s="104"/>
      <c r="M37" s="104"/>
      <c r="N37" s="104"/>
      <c r="O37" s="104"/>
      <c r="P37" s="104"/>
      <c r="Q37" s="104"/>
      <c r="R37" s="104"/>
      <c r="S37" s="102"/>
      <c r="T37" s="102"/>
      <c r="U37" s="102"/>
      <c r="V37" s="102"/>
    </row>
    <row r="38" spans="1:22">
      <c r="A38" s="96"/>
      <c r="B38" s="96"/>
      <c r="C38" s="96"/>
      <c r="D38" s="96"/>
      <c r="E38" s="96"/>
      <c r="F38" s="96"/>
      <c r="G38" s="96"/>
      <c r="H38" s="96"/>
      <c r="I38" s="96"/>
      <c r="J38" s="104"/>
      <c r="K38" s="104"/>
      <c r="L38" s="104"/>
      <c r="M38" s="104"/>
      <c r="N38" s="104"/>
      <c r="O38" s="104"/>
      <c r="P38" s="104"/>
      <c r="Q38" s="104"/>
      <c r="R38" s="104"/>
      <c r="S38" s="102"/>
      <c r="T38" s="102"/>
      <c r="U38" s="102"/>
      <c r="V38" s="102"/>
    </row>
    <row r="39" spans="1:22">
      <c r="A39" s="96"/>
      <c r="B39" s="96"/>
      <c r="C39" s="96"/>
      <c r="D39" s="96"/>
      <c r="E39" s="96"/>
      <c r="F39" s="96"/>
      <c r="G39" s="96"/>
      <c r="H39" s="96"/>
      <c r="I39" s="96"/>
      <c r="J39" s="104"/>
      <c r="K39" s="104"/>
      <c r="L39" s="104"/>
      <c r="M39" s="104"/>
      <c r="N39" s="104"/>
      <c r="O39" s="104"/>
      <c r="P39" s="104"/>
      <c r="Q39" s="104"/>
      <c r="R39" s="104"/>
      <c r="S39" s="102"/>
      <c r="T39" s="102"/>
      <c r="U39" s="102"/>
      <c r="V39" s="102"/>
    </row>
    <row r="40" spans="1:22">
      <c r="A40" s="96"/>
      <c r="B40" s="96"/>
      <c r="C40" s="96"/>
      <c r="D40" s="96"/>
      <c r="E40" s="96"/>
      <c r="F40" s="96"/>
      <c r="G40" s="96"/>
      <c r="H40" s="96"/>
      <c r="I40" s="96"/>
      <c r="J40" s="104"/>
      <c r="K40" s="104"/>
      <c r="L40" s="104"/>
      <c r="M40" s="104"/>
      <c r="N40" s="104"/>
      <c r="O40" s="104"/>
      <c r="P40" s="104"/>
      <c r="Q40" s="104"/>
      <c r="R40" s="104"/>
      <c r="S40" s="102"/>
      <c r="T40" s="102"/>
      <c r="U40" s="102"/>
      <c r="V40" s="102"/>
    </row>
    <row r="41" spans="1:22">
      <c r="A41" s="96"/>
      <c r="B41" s="96"/>
      <c r="C41" s="96"/>
      <c r="D41" s="96"/>
      <c r="E41" s="96"/>
      <c r="F41" s="96"/>
      <c r="G41" s="96"/>
      <c r="H41" s="96"/>
      <c r="I41" s="96"/>
      <c r="J41" s="104"/>
      <c r="K41" s="104"/>
      <c r="L41" s="104"/>
      <c r="M41" s="104"/>
      <c r="N41" s="104"/>
      <c r="O41" s="104"/>
      <c r="P41" s="104"/>
      <c r="Q41" s="104"/>
      <c r="R41" s="104"/>
      <c r="S41" s="102"/>
      <c r="T41" s="102"/>
      <c r="U41" s="102"/>
      <c r="V41" s="102"/>
    </row>
    <row r="42" spans="1:22">
      <c r="A42" s="96"/>
      <c r="B42" s="96"/>
      <c r="C42" s="96"/>
      <c r="D42" s="96"/>
      <c r="E42" s="96"/>
      <c r="F42" s="96"/>
      <c r="G42" s="96"/>
      <c r="H42" s="96"/>
      <c r="I42" s="96"/>
      <c r="J42" s="104"/>
      <c r="K42" s="104"/>
      <c r="L42" s="104"/>
      <c r="M42" s="104"/>
      <c r="N42" s="104"/>
      <c r="O42" s="104"/>
      <c r="P42" s="104"/>
      <c r="Q42" s="104"/>
      <c r="R42" s="104"/>
      <c r="S42" s="102"/>
      <c r="T42" s="102"/>
      <c r="U42" s="102"/>
      <c r="V42" s="102"/>
    </row>
    <row r="43" spans="1:22">
      <c r="A43" s="96"/>
      <c r="B43" s="96"/>
      <c r="C43" s="96"/>
      <c r="D43" s="96"/>
      <c r="E43" s="96"/>
      <c r="F43" s="96"/>
      <c r="G43" s="96"/>
      <c r="H43" s="96"/>
      <c r="I43" s="96"/>
      <c r="J43" s="104"/>
      <c r="K43" s="104"/>
      <c r="L43" s="104"/>
      <c r="M43" s="104"/>
      <c r="N43" s="104"/>
      <c r="O43" s="104"/>
      <c r="P43" s="104"/>
      <c r="Q43" s="104"/>
      <c r="R43" s="104"/>
      <c r="S43" s="102"/>
      <c r="T43" s="102"/>
      <c r="U43" s="102"/>
      <c r="V43" s="102"/>
    </row>
    <row r="44" spans="1:22">
      <c r="A44" s="96"/>
      <c r="B44" s="96"/>
      <c r="C44" s="96"/>
      <c r="D44" s="96"/>
      <c r="E44" s="96"/>
      <c r="F44" s="96"/>
      <c r="G44" s="96"/>
      <c r="H44" s="96"/>
      <c r="I44" s="96"/>
      <c r="J44" s="104"/>
      <c r="K44" s="104"/>
      <c r="L44" s="104"/>
      <c r="M44" s="104"/>
      <c r="N44" s="104"/>
      <c r="O44" s="104"/>
      <c r="P44" s="104"/>
      <c r="Q44" s="104"/>
      <c r="R44" s="104"/>
      <c r="S44" s="102"/>
      <c r="T44" s="102"/>
      <c r="U44" s="102"/>
      <c r="V44" s="102"/>
    </row>
    <row r="45" spans="1:22">
      <c r="A45" s="96"/>
      <c r="B45" s="96"/>
      <c r="C45" s="96"/>
      <c r="D45" s="96"/>
      <c r="E45" s="96"/>
      <c r="F45" s="96"/>
      <c r="G45" s="96"/>
      <c r="H45" s="96"/>
      <c r="I45" s="96"/>
      <c r="J45" s="104"/>
      <c r="K45" s="104"/>
      <c r="L45" s="104"/>
      <c r="M45" s="104"/>
      <c r="N45" s="104"/>
      <c r="O45" s="104"/>
      <c r="P45" s="104"/>
      <c r="Q45" s="104"/>
      <c r="R45" s="104"/>
      <c r="S45" s="102"/>
      <c r="T45" s="102"/>
      <c r="U45" s="102"/>
      <c r="V45" s="102"/>
    </row>
    <row r="46" spans="1:22">
      <c r="A46" s="96"/>
      <c r="B46" s="96"/>
      <c r="C46" s="96"/>
      <c r="D46" s="96"/>
      <c r="E46" s="96"/>
      <c r="F46" s="96"/>
      <c r="G46" s="96"/>
      <c r="H46" s="96"/>
      <c r="I46" s="96"/>
      <c r="J46" s="104"/>
      <c r="K46" s="104"/>
      <c r="L46" s="104"/>
      <c r="M46" s="104"/>
      <c r="N46" s="104"/>
      <c r="O46" s="104"/>
      <c r="P46" s="104"/>
      <c r="Q46" s="104"/>
      <c r="R46" s="104"/>
      <c r="S46" s="102"/>
      <c r="T46" s="102"/>
      <c r="U46" s="102"/>
      <c r="V46" s="102"/>
    </row>
    <row r="47" spans="1:22">
      <c r="A47" s="96"/>
      <c r="B47" s="96"/>
      <c r="C47" s="96"/>
      <c r="D47" s="96"/>
      <c r="E47" s="96"/>
      <c r="F47" s="96"/>
      <c r="G47" s="96"/>
      <c r="H47" s="96"/>
      <c r="I47" s="96"/>
      <c r="J47" s="104"/>
      <c r="K47" s="104"/>
      <c r="L47" s="104"/>
      <c r="M47" s="104"/>
      <c r="N47" s="104"/>
      <c r="O47" s="104"/>
      <c r="P47" s="104"/>
      <c r="Q47" s="104"/>
      <c r="R47" s="104"/>
      <c r="S47" s="102"/>
      <c r="T47" s="102"/>
      <c r="U47" s="102"/>
      <c r="V47" s="102"/>
    </row>
    <row r="48" spans="1:22">
      <c r="A48" s="96"/>
      <c r="B48" s="96"/>
      <c r="C48" s="96"/>
      <c r="D48" s="96"/>
      <c r="E48" s="96"/>
      <c r="F48" s="96"/>
      <c r="G48" s="96"/>
      <c r="H48" s="96"/>
      <c r="I48" s="96"/>
      <c r="J48" s="104"/>
      <c r="K48" s="104"/>
      <c r="L48" s="104"/>
      <c r="M48" s="104"/>
      <c r="N48" s="104"/>
      <c r="O48" s="104"/>
      <c r="P48" s="104"/>
      <c r="Q48" s="104"/>
      <c r="R48" s="104"/>
      <c r="S48" s="102"/>
      <c r="T48" s="102"/>
      <c r="U48" s="102"/>
      <c r="V48" s="102"/>
    </row>
    <row r="49" spans="1:22">
      <c r="A49" s="96"/>
      <c r="B49" s="96"/>
      <c r="C49" s="96"/>
      <c r="D49" s="96"/>
      <c r="E49" s="96"/>
      <c r="F49" s="96"/>
      <c r="G49" s="96"/>
      <c r="H49" s="96"/>
      <c r="I49" s="96"/>
      <c r="J49" s="104"/>
      <c r="K49" s="104"/>
      <c r="L49" s="104"/>
      <c r="M49" s="104"/>
      <c r="N49" s="104"/>
      <c r="O49" s="104"/>
      <c r="P49" s="104"/>
      <c r="Q49" s="104"/>
      <c r="R49" s="104"/>
      <c r="S49" s="102"/>
      <c r="T49" s="102"/>
      <c r="U49" s="102"/>
      <c r="V49" s="102"/>
    </row>
    <row r="50" spans="1:22">
      <c r="A50" s="96"/>
      <c r="B50" s="96"/>
      <c r="C50" s="96"/>
      <c r="D50" s="96"/>
      <c r="E50" s="96"/>
      <c r="F50" s="96"/>
      <c r="G50" s="96"/>
      <c r="H50" s="96"/>
      <c r="I50" s="96"/>
      <c r="J50" s="104"/>
      <c r="K50" s="104"/>
      <c r="L50" s="104"/>
      <c r="M50" s="104"/>
      <c r="N50" s="104"/>
      <c r="O50" s="104"/>
      <c r="P50" s="104"/>
      <c r="Q50" s="104"/>
      <c r="R50" s="104"/>
      <c r="S50" s="102"/>
      <c r="T50" s="102"/>
      <c r="U50" s="102"/>
      <c r="V50" s="102"/>
    </row>
    <row r="51" spans="1:22">
      <c r="A51" s="96"/>
      <c r="B51" s="96"/>
      <c r="C51" s="96"/>
      <c r="D51" s="96"/>
      <c r="E51" s="96"/>
      <c r="F51" s="96"/>
      <c r="G51" s="96"/>
      <c r="H51" s="96"/>
      <c r="I51" s="96"/>
      <c r="J51" s="104"/>
      <c r="K51" s="104"/>
      <c r="L51" s="104"/>
      <c r="M51" s="104"/>
      <c r="N51" s="104"/>
      <c r="O51" s="104"/>
      <c r="P51" s="104"/>
      <c r="Q51" s="104"/>
      <c r="R51" s="104"/>
      <c r="S51" s="102"/>
      <c r="T51" s="102"/>
      <c r="U51" s="102"/>
      <c r="V51" s="102"/>
    </row>
    <row r="52" spans="1:22">
      <c r="A52" s="96"/>
      <c r="B52" s="96"/>
      <c r="C52" s="96"/>
      <c r="D52" s="96"/>
      <c r="E52" s="96"/>
      <c r="F52" s="96"/>
      <c r="G52" s="96"/>
      <c r="H52" s="96"/>
      <c r="I52" s="96"/>
      <c r="J52" s="104"/>
      <c r="K52" s="104"/>
      <c r="L52" s="104"/>
      <c r="M52" s="104"/>
      <c r="N52" s="104"/>
      <c r="O52" s="104"/>
      <c r="P52" s="104"/>
      <c r="Q52" s="104"/>
      <c r="R52" s="104"/>
      <c r="S52" s="102"/>
      <c r="T52" s="102"/>
      <c r="U52" s="102"/>
      <c r="V52" s="102"/>
    </row>
    <row r="53" spans="1:22">
      <c r="A53" s="96"/>
      <c r="B53" s="96"/>
      <c r="C53" s="96"/>
      <c r="D53" s="96"/>
      <c r="E53" s="96"/>
      <c r="F53" s="96"/>
      <c r="G53" s="96"/>
      <c r="H53" s="96"/>
      <c r="I53" s="96"/>
      <c r="J53" s="104"/>
      <c r="K53" s="104"/>
      <c r="L53" s="104"/>
      <c r="M53" s="104"/>
      <c r="N53" s="104"/>
      <c r="O53" s="104"/>
      <c r="P53" s="104"/>
      <c r="Q53" s="104"/>
      <c r="R53" s="104"/>
      <c r="S53" s="102"/>
      <c r="T53" s="102"/>
      <c r="U53" s="102"/>
      <c r="V53" s="102"/>
    </row>
    <row r="54" spans="1:22">
      <c r="A54" s="96"/>
      <c r="B54" s="96"/>
      <c r="C54" s="96"/>
      <c r="D54" s="96"/>
      <c r="E54" s="96"/>
      <c r="F54" s="96"/>
      <c r="G54" s="96"/>
      <c r="H54" s="96"/>
      <c r="I54" s="96"/>
      <c r="J54" s="104"/>
      <c r="K54" s="104"/>
      <c r="L54" s="104"/>
      <c r="M54" s="104"/>
      <c r="N54" s="104"/>
      <c r="O54" s="104"/>
      <c r="P54" s="104"/>
      <c r="Q54" s="104"/>
      <c r="R54" s="104"/>
      <c r="S54" s="102"/>
      <c r="T54" s="102"/>
      <c r="U54" s="102"/>
      <c r="V54" s="102"/>
    </row>
    <row r="55" spans="1:22">
      <c r="A55" s="96"/>
      <c r="B55" s="96"/>
      <c r="C55" s="96"/>
      <c r="D55" s="96"/>
      <c r="E55" s="96"/>
      <c r="F55" s="96"/>
      <c r="G55" s="96"/>
      <c r="H55" s="96"/>
      <c r="I55" s="96"/>
      <c r="J55" s="104"/>
      <c r="K55" s="104"/>
      <c r="L55" s="104"/>
      <c r="M55" s="104"/>
      <c r="N55" s="104"/>
      <c r="O55" s="104"/>
      <c r="P55" s="104"/>
      <c r="Q55" s="104"/>
      <c r="R55" s="104"/>
      <c r="S55" s="102"/>
      <c r="T55" s="102"/>
      <c r="U55" s="102"/>
      <c r="V55" s="102"/>
    </row>
    <row r="56" spans="1:22">
      <c r="A56" s="96"/>
      <c r="B56" s="96"/>
      <c r="C56" s="96"/>
      <c r="D56" s="96"/>
      <c r="E56" s="96"/>
      <c r="F56" s="96"/>
      <c r="G56" s="96"/>
      <c r="H56" s="96"/>
      <c r="I56" s="96"/>
      <c r="J56" s="104"/>
      <c r="K56" s="104"/>
      <c r="L56" s="104"/>
      <c r="M56" s="104"/>
      <c r="N56" s="104"/>
      <c r="O56" s="104"/>
      <c r="P56" s="104"/>
      <c r="Q56" s="104"/>
      <c r="R56" s="104"/>
      <c r="S56" s="102"/>
      <c r="T56" s="102"/>
      <c r="U56" s="102"/>
      <c r="V56" s="102"/>
    </row>
    <row r="57" spans="1:22">
      <c r="A57" s="96"/>
      <c r="B57" s="96"/>
      <c r="C57" s="96"/>
      <c r="D57" s="96"/>
      <c r="E57" s="96"/>
      <c r="F57" s="96"/>
      <c r="G57" s="96"/>
      <c r="H57" s="96"/>
      <c r="I57" s="96"/>
      <c r="J57" s="104"/>
      <c r="K57" s="104"/>
      <c r="L57" s="104"/>
      <c r="M57" s="104"/>
      <c r="N57" s="104"/>
      <c r="O57" s="104"/>
      <c r="P57" s="104"/>
      <c r="Q57" s="104"/>
      <c r="R57" s="104"/>
      <c r="S57" s="102"/>
      <c r="T57" s="102"/>
      <c r="U57" s="102"/>
      <c r="V57" s="102"/>
    </row>
    <row r="58" spans="1:22">
      <c r="A58" s="96"/>
      <c r="B58" s="96"/>
      <c r="C58" s="96"/>
      <c r="D58" s="96"/>
      <c r="E58" s="96"/>
      <c r="F58" s="96"/>
      <c r="G58" s="96"/>
      <c r="H58" s="96"/>
      <c r="I58" s="96"/>
      <c r="J58" s="104"/>
      <c r="K58" s="104"/>
      <c r="L58" s="104"/>
      <c r="M58" s="104"/>
      <c r="N58" s="104"/>
      <c r="O58" s="104"/>
      <c r="P58" s="104"/>
      <c r="Q58" s="104"/>
      <c r="R58" s="104"/>
      <c r="S58" s="102"/>
      <c r="T58" s="102"/>
      <c r="U58" s="102"/>
      <c r="V58" s="102"/>
    </row>
    <row r="59" spans="1:22">
      <c r="A59" s="96"/>
      <c r="B59" s="96"/>
      <c r="C59" s="96"/>
      <c r="D59" s="96"/>
      <c r="E59" s="96"/>
      <c r="F59" s="96"/>
      <c r="G59" s="96"/>
      <c r="H59" s="96"/>
      <c r="I59" s="96"/>
      <c r="J59" s="104"/>
      <c r="K59" s="104"/>
      <c r="L59" s="104"/>
      <c r="M59" s="104"/>
      <c r="N59" s="104"/>
      <c r="O59" s="104"/>
      <c r="P59" s="104"/>
      <c r="Q59" s="104"/>
      <c r="R59" s="104"/>
      <c r="S59" s="102"/>
      <c r="T59" s="102"/>
      <c r="U59" s="102"/>
      <c r="V59" s="102"/>
    </row>
    <row r="60" spans="1:22">
      <c r="A60" s="96"/>
      <c r="B60" s="96"/>
      <c r="C60" s="96"/>
      <c r="D60" s="96"/>
      <c r="E60" s="96"/>
      <c r="F60" s="96"/>
      <c r="G60" s="96"/>
      <c r="H60" s="96"/>
      <c r="I60" s="96"/>
      <c r="J60" s="104"/>
      <c r="K60" s="104"/>
      <c r="L60" s="104"/>
      <c r="M60" s="104"/>
      <c r="N60" s="104"/>
      <c r="O60" s="104"/>
      <c r="P60" s="104"/>
      <c r="Q60" s="104"/>
      <c r="R60" s="104"/>
      <c r="S60" s="102"/>
      <c r="T60" s="102"/>
      <c r="U60" s="102"/>
      <c r="V60" s="102"/>
    </row>
    <row r="61" spans="1:22">
      <c r="A61" s="96"/>
      <c r="B61" s="96"/>
      <c r="C61" s="96"/>
      <c r="D61" s="96"/>
      <c r="E61" s="96"/>
      <c r="F61" s="96"/>
      <c r="G61" s="96"/>
      <c r="H61" s="96"/>
      <c r="I61" s="96"/>
      <c r="J61" s="104"/>
      <c r="K61" s="104"/>
      <c r="L61" s="104"/>
      <c r="M61" s="104"/>
      <c r="N61" s="104"/>
      <c r="O61" s="104"/>
      <c r="P61" s="104"/>
      <c r="Q61" s="104"/>
      <c r="R61" s="104"/>
      <c r="S61" s="102"/>
      <c r="T61" s="102"/>
      <c r="U61" s="102"/>
      <c r="V61" s="102"/>
    </row>
    <row r="62" spans="1:22">
      <c r="A62" s="96"/>
      <c r="B62" s="96"/>
      <c r="C62" s="96"/>
      <c r="D62" s="96"/>
      <c r="E62" s="96"/>
      <c r="F62" s="96"/>
      <c r="G62" s="96"/>
      <c r="H62" s="96"/>
      <c r="I62" s="96"/>
      <c r="J62" s="104"/>
      <c r="K62" s="104"/>
      <c r="L62" s="104"/>
      <c r="M62" s="104"/>
      <c r="N62" s="104"/>
      <c r="O62" s="104"/>
      <c r="P62" s="104"/>
      <c r="Q62" s="104"/>
      <c r="R62" s="104"/>
      <c r="S62" s="102"/>
      <c r="T62" s="102"/>
      <c r="U62" s="102"/>
      <c r="V62" s="102"/>
    </row>
    <row r="63" spans="1:22">
      <c r="A63" s="96"/>
      <c r="B63" s="96"/>
      <c r="C63" s="96"/>
      <c r="D63" s="96"/>
      <c r="E63" s="96"/>
      <c r="F63" s="96"/>
      <c r="G63" s="96"/>
      <c r="H63" s="96"/>
      <c r="I63" s="96"/>
      <c r="J63" s="104"/>
      <c r="K63" s="104"/>
      <c r="L63" s="104"/>
      <c r="M63" s="104"/>
      <c r="N63" s="104"/>
      <c r="O63" s="104"/>
      <c r="P63" s="104"/>
      <c r="Q63" s="104"/>
      <c r="R63" s="104"/>
      <c r="S63" s="102"/>
      <c r="T63" s="102"/>
      <c r="U63" s="102"/>
      <c r="V63" s="102"/>
    </row>
    <row r="64" spans="1:22">
      <c r="A64" s="96"/>
      <c r="B64" s="96"/>
      <c r="C64" s="96"/>
      <c r="D64" s="96"/>
      <c r="E64" s="96"/>
      <c r="F64" s="96"/>
      <c r="G64" s="96"/>
      <c r="H64" s="96"/>
      <c r="I64" s="96"/>
      <c r="J64" s="104"/>
      <c r="K64" s="104"/>
      <c r="L64" s="104"/>
      <c r="M64" s="104"/>
      <c r="N64" s="104"/>
      <c r="O64" s="104"/>
      <c r="P64" s="104"/>
      <c r="Q64" s="104"/>
      <c r="R64" s="104"/>
      <c r="S64" s="102"/>
      <c r="T64" s="102"/>
      <c r="U64" s="102"/>
      <c r="V64" s="102"/>
    </row>
    <row r="65" spans="1:22">
      <c r="A65" s="96"/>
      <c r="B65" s="96"/>
      <c r="C65" s="96"/>
      <c r="D65" s="96"/>
      <c r="E65" s="96"/>
      <c r="F65" s="96"/>
      <c r="G65" s="96"/>
      <c r="H65" s="96"/>
      <c r="I65" s="96"/>
      <c r="J65" s="104"/>
      <c r="K65" s="104"/>
      <c r="L65" s="104"/>
      <c r="M65" s="104"/>
      <c r="N65" s="104"/>
      <c r="O65" s="104"/>
      <c r="P65" s="104"/>
      <c r="Q65" s="104"/>
      <c r="R65" s="104"/>
      <c r="S65" s="102"/>
      <c r="T65" s="102"/>
      <c r="U65" s="102"/>
      <c r="V65" s="102"/>
    </row>
    <row r="66" spans="1:22">
      <c r="A66" s="96"/>
      <c r="B66" s="96"/>
      <c r="C66" s="96"/>
      <c r="D66" s="96"/>
      <c r="E66" s="96"/>
      <c r="F66" s="96"/>
      <c r="G66" s="96"/>
      <c r="H66" s="96"/>
      <c r="I66" s="96"/>
      <c r="J66" s="104"/>
      <c r="K66" s="104"/>
      <c r="L66" s="104"/>
      <c r="M66" s="104"/>
      <c r="N66" s="104"/>
      <c r="O66" s="104"/>
      <c r="P66" s="104"/>
      <c r="Q66" s="104"/>
      <c r="R66" s="104"/>
      <c r="S66" s="102"/>
      <c r="T66" s="102"/>
      <c r="U66" s="102"/>
      <c r="V66" s="102"/>
    </row>
    <row r="67" spans="1:22">
      <c r="A67" s="96"/>
      <c r="B67" s="96"/>
      <c r="C67" s="96"/>
      <c r="D67" s="96"/>
      <c r="E67" s="96"/>
      <c r="F67" s="96"/>
      <c r="G67" s="96"/>
      <c r="H67" s="96"/>
      <c r="I67" s="96"/>
      <c r="J67" s="104"/>
      <c r="K67" s="104"/>
      <c r="L67" s="104"/>
      <c r="M67" s="104"/>
      <c r="N67" s="104"/>
      <c r="O67" s="104"/>
      <c r="P67" s="104"/>
      <c r="Q67" s="104"/>
      <c r="R67" s="104"/>
      <c r="S67" s="102"/>
      <c r="T67" s="102"/>
      <c r="U67" s="102"/>
      <c r="V67" s="102"/>
    </row>
    <row r="68" spans="1:22">
      <c r="A68" s="96"/>
      <c r="B68" s="96"/>
      <c r="C68" s="96"/>
      <c r="D68" s="96"/>
      <c r="E68" s="96"/>
      <c r="F68" s="96"/>
      <c r="G68" s="96"/>
      <c r="H68" s="96"/>
      <c r="I68" s="96"/>
      <c r="J68" s="104"/>
      <c r="K68" s="104"/>
      <c r="L68" s="104"/>
      <c r="M68" s="104"/>
      <c r="N68" s="104"/>
      <c r="O68" s="104"/>
      <c r="P68" s="104"/>
      <c r="Q68" s="104"/>
      <c r="R68" s="104"/>
      <c r="S68" s="102"/>
      <c r="T68" s="102"/>
      <c r="U68" s="102"/>
      <c r="V68" s="102"/>
    </row>
    <row r="69" spans="1:22">
      <c r="A69" s="96"/>
      <c r="B69" s="96"/>
      <c r="C69" s="96"/>
      <c r="D69" s="96"/>
      <c r="E69" s="96"/>
      <c r="F69" s="96"/>
      <c r="G69" s="96"/>
      <c r="H69" s="96"/>
      <c r="I69" s="96"/>
      <c r="J69" s="104"/>
      <c r="K69" s="104"/>
      <c r="L69" s="104"/>
      <c r="M69" s="104"/>
      <c r="N69" s="104"/>
      <c r="O69" s="104"/>
      <c r="P69" s="104"/>
      <c r="Q69" s="104"/>
      <c r="R69" s="104"/>
      <c r="S69" s="102"/>
      <c r="T69" s="102"/>
      <c r="U69" s="102"/>
      <c r="V69" s="102"/>
    </row>
    <row r="70" spans="1:22">
      <c r="A70" s="96"/>
      <c r="B70" s="96"/>
      <c r="C70" s="96"/>
      <c r="D70" s="96"/>
      <c r="E70" s="96"/>
      <c r="F70" s="96"/>
      <c r="G70" s="96"/>
      <c r="H70" s="96"/>
      <c r="I70" s="96"/>
      <c r="J70" s="104"/>
      <c r="K70" s="104"/>
      <c r="L70" s="104"/>
      <c r="M70" s="104"/>
      <c r="N70" s="104"/>
      <c r="O70" s="104"/>
      <c r="P70" s="104"/>
      <c r="Q70" s="104"/>
      <c r="R70" s="104"/>
      <c r="S70" s="102"/>
      <c r="T70" s="102"/>
      <c r="U70" s="102"/>
      <c r="V70" s="102"/>
    </row>
    <row r="71" spans="1:22">
      <c r="A71" s="96"/>
      <c r="B71" s="96"/>
      <c r="C71" s="96"/>
      <c r="D71" s="96"/>
      <c r="E71" s="96"/>
      <c r="F71" s="96"/>
      <c r="G71" s="96"/>
      <c r="H71" s="96"/>
      <c r="I71" s="96"/>
      <c r="J71" s="104"/>
      <c r="K71" s="104"/>
      <c r="L71" s="104"/>
      <c r="M71" s="104"/>
      <c r="N71" s="104"/>
      <c r="O71" s="104"/>
      <c r="P71" s="104"/>
      <c r="Q71" s="104"/>
      <c r="R71" s="104"/>
      <c r="S71" s="102"/>
      <c r="T71" s="102"/>
      <c r="U71" s="102"/>
      <c r="V71" s="102"/>
    </row>
    <row r="72" spans="1:22">
      <c r="A72" s="96"/>
      <c r="B72" s="96"/>
      <c r="C72" s="96"/>
      <c r="D72" s="96"/>
      <c r="E72" s="96"/>
      <c r="F72" s="96"/>
      <c r="G72" s="96"/>
      <c r="H72" s="96"/>
      <c r="I72" s="96"/>
      <c r="J72" s="104"/>
      <c r="K72" s="104"/>
      <c r="L72" s="104"/>
      <c r="M72" s="104"/>
      <c r="N72" s="104"/>
      <c r="O72" s="104"/>
      <c r="P72" s="104"/>
      <c r="Q72" s="104"/>
      <c r="R72" s="104"/>
      <c r="S72" s="102"/>
      <c r="T72" s="102"/>
      <c r="U72" s="102"/>
      <c r="V72" s="102"/>
    </row>
    <row r="73" spans="1:22">
      <c r="A73" s="96"/>
      <c r="B73" s="96"/>
      <c r="C73" s="96"/>
      <c r="D73" s="96"/>
      <c r="E73" s="96"/>
      <c r="F73" s="96"/>
      <c r="G73" s="96"/>
      <c r="H73" s="96"/>
      <c r="I73" s="96"/>
      <c r="J73" s="104"/>
      <c r="K73" s="104"/>
      <c r="L73" s="104"/>
      <c r="M73" s="104"/>
      <c r="N73" s="104"/>
      <c r="O73" s="104"/>
      <c r="P73" s="104"/>
      <c r="Q73" s="104"/>
      <c r="R73" s="104"/>
      <c r="S73" s="102"/>
      <c r="T73" s="102"/>
      <c r="U73" s="102"/>
      <c r="V73" s="102"/>
    </row>
    <row r="74" spans="1:22">
      <c r="A74" s="96"/>
      <c r="B74" s="96"/>
      <c r="C74" s="96"/>
      <c r="D74" s="96"/>
      <c r="E74" s="96"/>
      <c r="F74" s="96"/>
      <c r="G74" s="96"/>
      <c r="H74" s="96"/>
      <c r="I74" s="96"/>
      <c r="J74" s="104"/>
      <c r="K74" s="104"/>
      <c r="L74" s="104"/>
      <c r="M74" s="104"/>
      <c r="N74" s="104"/>
      <c r="O74" s="104"/>
      <c r="P74" s="104"/>
      <c r="Q74" s="104"/>
      <c r="R74" s="104"/>
      <c r="S74" s="102"/>
      <c r="T74" s="102"/>
      <c r="U74" s="102"/>
      <c r="V74" s="102"/>
    </row>
    <row r="75" spans="1:22">
      <c r="A75" s="96"/>
      <c r="B75" s="96"/>
      <c r="C75" s="96"/>
      <c r="D75" s="96"/>
      <c r="E75" s="96"/>
      <c r="F75" s="96"/>
      <c r="G75" s="96"/>
      <c r="H75" s="96"/>
      <c r="I75" s="96"/>
      <c r="J75" s="104"/>
      <c r="K75" s="104"/>
      <c r="L75" s="104"/>
      <c r="M75" s="104"/>
      <c r="N75" s="104"/>
      <c r="O75" s="104"/>
      <c r="P75" s="104"/>
      <c r="Q75" s="104"/>
      <c r="R75" s="104"/>
      <c r="S75" s="102"/>
      <c r="T75" s="102"/>
      <c r="U75" s="102"/>
      <c r="V75" s="102"/>
    </row>
    <row r="76" spans="1:22">
      <c r="A76" s="96"/>
      <c r="B76" s="96"/>
      <c r="C76" s="96"/>
      <c r="D76" s="96"/>
      <c r="E76" s="96"/>
      <c r="F76" s="96"/>
      <c r="G76" s="96"/>
      <c r="H76" s="96"/>
      <c r="I76" s="96"/>
      <c r="J76" s="104"/>
      <c r="K76" s="104"/>
      <c r="L76" s="104"/>
      <c r="M76" s="104"/>
      <c r="N76" s="104"/>
      <c r="O76" s="104"/>
      <c r="P76" s="104"/>
      <c r="Q76" s="104"/>
      <c r="R76" s="104"/>
      <c r="S76" s="102"/>
      <c r="T76" s="102"/>
      <c r="U76" s="102"/>
      <c r="V76" s="102"/>
    </row>
    <row r="77" spans="1:22">
      <c r="A77" s="96"/>
      <c r="B77" s="96"/>
      <c r="C77" s="96"/>
      <c r="D77" s="96"/>
      <c r="E77" s="96"/>
      <c r="F77" s="96"/>
      <c r="G77" s="96"/>
      <c r="H77" s="96"/>
      <c r="I77" s="96"/>
      <c r="J77" s="104"/>
      <c r="K77" s="104"/>
      <c r="L77" s="104"/>
      <c r="M77" s="104"/>
      <c r="N77" s="104"/>
      <c r="O77" s="104"/>
      <c r="P77" s="104"/>
      <c r="Q77" s="104"/>
      <c r="R77" s="104"/>
      <c r="S77" s="102"/>
      <c r="T77" s="102"/>
      <c r="U77" s="102"/>
      <c r="V77" s="102"/>
    </row>
    <row r="78" spans="1:22">
      <c r="A78" s="96"/>
      <c r="B78" s="96"/>
      <c r="C78" s="96"/>
      <c r="D78" s="96"/>
      <c r="E78" s="96"/>
      <c r="F78" s="96"/>
      <c r="G78" s="96"/>
      <c r="H78" s="96"/>
      <c r="I78" s="96"/>
      <c r="J78" s="104"/>
      <c r="K78" s="104"/>
      <c r="L78" s="104"/>
      <c r="M78" s="104"/>
      <c r="N78" s="104"/>
      <c r="O78" s="104"/>
      <c r="P78" s="104"/>
      <c r="Q78" s="104"/>
      <c r="R78" s="104"/>
      <c r="S78" s="102"/>
      <c r="T78" s="102"/>
      <c r="U78" s="102"/>
      <c r="V78" s="102"/>
    </row>
    <row r="79" spans="1:22">
      <c r="A79" s="96"/>
      <c r="B79" s="96"/>
      <c r="C79" s="96"/>
      <c r="D79" s="96"/>
      <c r="E79" s="96"/>
      <c r="F79" s="96"/>
      <c r="G79" s="96"/>
      <c r="H79" s="96"/>
      <c r="I79" s="96"/>
      <c r="J79" s="104"/>
      <c r="K79" s="104"/>
      <c r="L79" s="104"/>
      <c r="M79" s="104"/>
      <c r="N79" s="104"/>
      <c r="O79" s="104"/>
      <c r="P79" s="104"/>
      <c r="Q79" s="104"/>
      <c r="R79" s="104"/>
      <c r="S79" s="102"/>
      <c r="T79" s="102"/>
      <c r="U79" s="102"/>
      <c r="V79" s="102"/>
    </row>
    <row r="80" spans="1:22">
      <c r="A80" s="96"/>
      <c r="B80" s="96"/>
      <c r="C80" s="96"/>
      <c r="D80" s="96"/>
      <c r="E80" s="96"/>
      <c r="F80" s="96"/>
      <c r="G80" s="96"/>
      <c r="H80" s="96"/>
      <c r="I80" s="96"/>
      <c r="J80" s="104"/>
      <c r="K80" s="104"/>
      <c r="L80" s="104"/>
      <c r="M80" s="104"/>
      <c r="N80" s="104"/>
      <c r="O80" s="104"/>
      <c r="P80" s="104"/>
      <c r="Q80" s="104"/>
      <c r="R80" s="104"/>
      <c r="S80" s="102"/>
      <c r="T80" s="102"/>
      <c r="U80" s="102"/>
      <c r="V80" s="102"/>
    </row>
    <row r="81" spans="1:22">
      <c r="A81" s="96"/>
      <c r="B81" s="96"/>
      <c r="C81" s="96"/>
      <c r="D81" s="96"/>
      <c r="E81" s="96"/>
      <c r="F81" s="96"/>
      <c r="G81" s="96"/>
      <c r="H81" s="96"/>
      <c r="I81" s="96"/>
      <c r="J81" s="104"/>
      <c r="K81" s="104"/>
      <c r="L81" s="104"/>
      <c r="M81" s="104"/>
      <c r="N81" s="104"/>
      <c r="O81" s="104"/>
      <c r="P81" s="104"/>
      <c r="Q81" s="104"/>
      <c r="R81" s="104"/>
      <c r="S81" s="102"/>
      <c r="T81" s="102"/>
      <c r="U81" s="102"/>
      <c r="V81" s="102"/>
    </row>
    <row r="82" spans="1:22">
      <c r="A82" s="96"/>
      <c r="B82" s="96"/>
      <c r="C82" s="96"/>
      <c r="D82" s="96"/>
      <c r="E82" s="96"/>
      <c r="F82" s="96"/>
      <c r="G82" s="96"/>
      <c r="H82" s="96"/>
      <c r="I82" s="96"/>
      <c r="J82" s="104"/>
      <c r="K82" s="104"/>
      <c r="L82" s="104"/>
      <c r="M82" s="104"/>
      <c r="N82" s="104"/>
      <c r="O82" s="104"/>
      <c r="P82" s="104"/>
      <c r="Q82" s="104"/>
      <c r="R82" s="104"/>
      <c r="S82" s="102"/>
      <c r="T82" s="102"/>
      <c r="U82" s="102"/>
      <c r="V82" s="102"/>
    </row>
    <row r="83" spans="1:22">
      <c r="A83" s="96"/>
      <c r="B83" s="96"/>
      <c r="C83" s="96"/>
      <c r="D83" s="96"/>
      <c r="E83" s="96"/>
      <c r="F83" s="96"/>
      <c r="G83" s="96"/>
      <c r="H83" s="96"/>
      <c r="I83" s="96"/>
      <c r="J83" s="104"/>
      <c r="K83" s="104"/>
      <c r="L83" s="104"/>
      <c r="M83" s="104"/>
      <c r="N83" s="104"/>
      <c r="O83" s="104"/>
      <c r="P83" s="104"/>
      <c r="Q83" s="104"/>
      <c r="R83" s="104"/>
      <c r="S83" s="102"/>
      <c r="T83" s="102"/>
      <c r="U83" s="102"/>
      <c r="V83" s="102"/>
    </row>
    <row r="84" spans="1:22">
      <c r="A84" s="96"/>
      <c r="B84" s="96"/>
      <c r="C84" s="96"/>
      <c r="D84" s="96"/>
      <c r="E84" s="96"/>
      <c r="F84" s="96"/>
      <c r="G84" s="96"/>
      <c r="H84" s="96"/>
      <c r="I84" s="96"/>
      <c r="J84" s="104"/>
      <c r="K84" s="104"/>
      <c r="L84" s="104"/>
      <c r="M84" s="104"/>
      <c r="N84" s="104"/>
      <c r="O84" s="104"/>
      <c r="P84" s="104"/>
      <c r="Q84" s="104"/>
      <c r="R84" s="104"/>
      <c r="S84" s="102"/>
      <c r="T84" s="102"/>
      <c r="U84" s="102"/>
      <c r="V84" s="102"/>
    </row>
    <row r="85" spans="1:22">
      <c r="A85" s="96"/>
      <c r="B85" s="96"/>
      <c r="C85" s="96"/>
      <c r="D85" s="96"/>
      <c r="E85" s="96"/>
      <c r="F85" s="96"/>
      <c r="G85" s="96"/>
      <c r="H85" s="96"/>
      <c r="I85" s="96"/>
      <c r="J85" s="104"/>
      <c r="K85" s="104"/>
      <c r="L85" s="104"/>
      <c r="M85" s="104"/>
      <c r="N85" s="104"/>
      <c r="O85" s="104"/>
      <c r="P85" s="104"/>
      <c r="Q85" s="104"/>
      <c r="R85" s="104"/>
      <c r="S85" s="102"/>
      <c r="T85" s="102"/>
      <c r="U85" s="102"/>
      <c r="V85" s="102"/>
    </row>
  </sheetData>
  <mergeCells count="10">
    <mergeCell ref="A4:A5"/>
    <mergeCell ref="J5:L5"/>
    <mergeCell ref="M5:O5"/>
    <mergeCell ref="P5:R5"/>
    <mergeCell ref="B3:V3"/>
    <mergeCell ref="B4:B5"/>
    <mergeCell ref="C4:E4"/>
    <mergeCell ref="F4:I4"/>
    <mergeCell ref="J4:R4"/>
    <mergeCell ref="S4:V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8"/>
  <sheetViews>
    <sheetView zoomScale="80" zoomScaleNormal="80" workbookViewId="0">
      <selection activeCell="J10" sqref="J10"/>
    </sheetView>
  </sheetViews>
  <sheetFormatPr defaultRowHeight="15"/>
  <cols>
    <col min="1" max="1" width="29.85546875" customWidth="1"/>
    <col min="2" max="2" width="29.7109375" customWidth="1"/>
    <col min="3" max="3" width="26.42578125" customWidth="1"/>
    <col min="4" max="4" width="20.5703125" customWidth="1"/>
    <col min="5" max="5" width="25.140625" customWidth="1"/>
    <col min="6" max="6" width="22.140625" customWidth="1"/>
    <col min="7" max="7" width="23.85546875" customWidth="1"/>
    <col min="8" max="8" width="21.28515625" customWidth="1"/>
  </cols>
  <sheetData>
    <row r="1" spans="1:28" ht="20.25">
      <c r="A1" s="253" t="s">
        <v>70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</row>
    <row r="2" spans="1:28" ht="32.25" customHeight="1" thickBot="1">
      <c r="A2" s="253" t="s">
        <v>342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</row>
    <row r="3" spans="1:28" ht="35.25" customHeight="1" thickBot="1">
      <c r="A3" s="66" t="s">
        <v>57</v>
      </c>
      <c r="B3" s="223" t="s">
        <v>58</v>
      </c>
      <c r="C3" s="224"/>
      <c r="D3" s="225"/>
      <c r="E3" s="223" t="s">
        <v>59</v>
      </c>
      <c r="F3" s="224"/>
      <c r="G3" s="224"/>
      <c r="H3" s="74" t="s">
        <v>154</v>
      </c>
    </row>
    <row r="4" spans="1:28" ht="19.5" thickBot="1">
      <c r="A4" s="58"/>
      <c r="B4" s="8" t="s">
        <v>67</v>
      </c>
      <c r="C4" s="8" t="s">
        <v>68</v>
      </c>
      <c r="D4" s="70" t="s">
        <v>69</v>
      </c>
      <c r="E4" s="8" t="s">
        <v>67</v>
      </c>
      <c r="F4" s="8" t="s">
        <v>68</v>
      </c>
      <c r="G4" s="71" t="s">
        <v>69</v>
      </c>
      <c r="H4" s="75"/>
    </row>
    <row r="5" spans="1:28" ht="19.5" thickBot="1">
      <c r="A5" s="9" t="s">
        <v>60</v>
      </c>
      <c r="B5" s="22">
        <v>579</v>
      </c>
      <c r="C5" s="22">
        <v>46</v>
      </c>
      <c r="D5" s="67">
        <f>B5+C5</f>
        <v>625</v>
      </c>
      <c r="E5" s="22">
        <v>0</v>
      </c>
      <c r="F5" s="22">
        <v>0</v>
      </c>
      <c r="G5" s="72">
        <v>0</v>
      </c>
      <c r="H5" s="75">
        <f>G5/D5*100</f>
        <v>0</v>
      </c>
    </row>
    <row r="6" spans="1:28" ht="19.5" thickBot="1">
      <c r="A6" s="9" t="s">
        <v>50</v>
      </c>
      <c r="B6" s="22">
        <v>814</v>
      </c>
      <c r="C6" s="22">
        <v>39</v>
      </c>
      <c r="D6" s="67">
        <f t="shared" ref="D6:D12" si="0">B6+C6</f>
        <v>853</v>
      </c>
      <c r="E6" s="22">
        <v>40</v>
      </c>
      <c r="F6" s="22">
        <v>0</v>
      </c>
      <c r="G6" s="72">
        <f>SUM(E6:F6)</f>
        <v>40</v>
      </c>
      <c r="H6" s="75">
        <f t="shared" ref="H6:H12" si="1">G6/D6*100</f>
        <v>4.6893317702227435</v>
      </c>
    </row>
    <row r="7" spans="1:28" ht="19.5" thickBot="1">
      <c r="A7" s="9" t="s">
        <v>61</v>
      </c>
      <c r="B7" s="22">
        <v>730</v>
      </c>
      <c r="C7" s="22">
        <v>55</v>
      </c>
      <c r="D7" s="67">
        <f t="shared" si="0"/>
        <v>785</v>
      </c>
      <c r="E7" s="22">
        <v>539</v>
      </c>
      <c r="F7" s="22">
        <v>11</v>
      </c>
      <c r="G7" s="72">
        <f t="shared" ref="G7:G12" si="2">SUM(E7:F7)</f>
        <v>550</v>
      </c>
      <c r="H7" s="75">
        <f t="shared" si="1"/>
        <v>70.063694267515913</v>
      </c>
    </row>
    <row r="8" spans="1:28" ht="19.5" thickBot="1">
      <c r="A8" s="9" t="s">
        <v>62</v>
      </c>
      <c r="B8" s="22">
        <v>865</v>
      </c>
      <c r="C8" s="22">
        <v>55</v>
      </c>
      <c r="D8" s="67">
        <f t="shared" si="0"/>
        <v>920</v>
      </c>
      <c r="E8" s="22">
        <v>826</v>
      </c>
      <c r="F8" s="22">
        <v>7</v>
      </c>
      <c r="G8" s="72">
        <f t="shared" si="2"/>
        <v>833</v>
      </c>
      <c r="H8" s="75">
        <f t="shared" si="1"/>
        <v>90.543478260869563</v>
      </c>
    </row>
    <row r="9" spans="1:28" ht="19.5" thickBot="1">
      <c r="A9" s="9" t="s">
        <v>63</v>
      </c>
      <c r="B9" s="22">
        <v>803</v>
      </c>
      <c r="C9" s="22">
        <v>48</v>
      </c>
      <c r="D9" s="67">
        <f t="shared" si="0"/>
        <v>851</v>
      </c>
      <c r="E9" s="22">
        <v>777</v>
      </c>
      <c r="F9" s="22">
        <v>5</v>
      </c>
      <c r="G9" s="72">
        <f t="shared" si="2"/>
        <v>782</v>
      </c>
      <c r="H9" s="75">
        <f t="shared" si="1"/>
        <v>91.891891891891902</v>
      </c>
    </row>
    <row r="10" spans="1:28" ht="19.5" thickBot="1">
      <c r="A10" s="9" t="s">
        <v>64</v>
      </c>
      <c r="B10" s="22">
        <v>792</v>
      </c>
      <c r="C10" s="22">
        <v>50</v>
      </c>
      <c r="D10" s="67">
        <f t="shared" si="0"/>
        <v>842</v>
      </c>
      <c r="E10" s="22">
        <v>754</v>
      </c>
      <c r="F10" s="22">
        <v>9</v>
      </c>
      <c r="G10" s="72">
        <f t="shared" si="2"/>
        <v>763</v>
      </c>
      <c r="H10" s="75">
        <f t="shared" si="1"/>
        <v>90.617577197149643</v>
      </c>
    </row>
    <row r="11" spans="1:28" ht="19.5" thickBot="1">
      <c r="A11" s="9" t="s">
        <v>65</v>
      </c>
      <c r="B11" s="22">
        <v>811</v>
      </c>
      <c r="C11" s="22">
        <v>55</v>
      </c>
      <c r="D11" s="67">
        <f t="shared" si="0"/>
        <v>866</v>
      </c>
      <c r="E11" s="22">
        <v>732</v>
      </c>
      <c r="F11" s="22">
        <v>11</v>
      </c>
      <c r="G11" s="72">
        <f t="shared" si="2"/>
        <v>743</v>
      </c>
      <c r="H11" s="75">
        <f t="shared" si="1"/>
        <v>85.796766743648959</v>
      </c>
    </row>
    <row r="12" spans="1:28" ht="19.5" thickBot="1">
      <c r="A12" s="9" t="s">
        <v>66</v>
      </c>
      <c r="B12" s="22">
        <v>703</v>
      </c>
      <c r="C12" s="22">
        <v>44</v>
      </c>
      <c r="D12" s="67">
        <f t="shared" si="0"/>
        <v>747</v>
      </c>
      <c r="E12" s="22">
        <v>89</v>
      </c>
      <c r="F12" s="22">
        <v>0</v>
      </c>
      <c r="G12" s="72">
        <f t="shared" si="2"/>
        <v>89</v>
      </c>
      <c r="H12" s="75">
        <f t="shared" si="1"/>
        <v>11.914323962516733</v>
      </c>
    </row>
    <row r="13" spans="1:28" ht="19.5" thickBot="1">
      <c r="A13" s="105" t="s">
        <v>247</v>
      </c>
      <c r="B13" s="106">
        <f>SUM(B5:B12)</f>
        <v>6097</v>
      </c>
      <c r="C13" s="106">
        <f>SUM(C5:C12)</f>
        <v>392</v>
      </c>
      <c r="D13" s="107">
        <f>B13+C13</f>
        <v>6489</v>
      </c>
      <c r="E13" s="106">
        <f>SUM(E5:E12)</f>
        <v>3757</v>
      </c>
      <c r="F13" s="106">
        <f>SUM(F5:F12)</f>
        <v>43</v>
      </c>
      <c r="G13" s="107">
        <f t="shared" ref="G13" si="3">E13+F13</f>
        <v>3800</v>
      </c>
      <c r="H13" s="108">
        <f>G13/D13*100</f>
        <v>58.560641084912938</v>
      </c>
    </row>
    <row r="14" spans="1:28" ht="18.75">
      <c r="A14" s="19"/>
      <c r="B14" s="7"/>
      <c r="C14" s="7"/>
      <c r="D14" s="7"/>
      <c r="E14" s="7"/>
      <c r="F14" s="7"/>
      <c r="G14" s="7"/>
    </row>
    <row r="16" spans="1:28" ht="20.25">
      <c r="A16" s="253" t="s">
        <v>70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</row>
    <row r="17" spans="1:28" ht="21" thickBot="1">
      <c r="A17" s="253" t="s">
        <v>426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</row>
    <row r="18" spans="1:28" ht="57" thickBot="1">
      <c r="A18" s="183" t="s">
        <v>57</v>
      </c>
      <c r="B18" s="223" t="s">
        <v>58</v>
      </c>
      <c r="C18" s="224"/>
      <c r="D18" s="225"/>
      <c r="E18" s="223" t="s">
        <v>59</v>
      </c>
      <c r="F18" s="224"/>
      <c r="G18" s="224"/>
      <c r="H18" s="74" t="s">
        <v>154</v>
      </c>
    </row>
    <row r="19" spans="1:28" ht="19.5" thickBot="1">
      <c r="A19" s="186"/>
      <c r="B19" s="185" t="s">
        <v>67</v>
      </c>
      <c r="C19" s="185" t="s">
        <v>68</v>
      </c>
      <c r="D19" s="70" t="s">
        <v>69</v>
      </c>
      <c r="E19" s="185" t="s">
        <v>67</v>
      </c>
      <c r="F19" s="185" t="s">
        <v>68</v>
      </c>
      <c r="G19" s="71" t="s">
        <v>69</v>
      </c>
      <c r="H19" s="75"/>
    </row>
    <row r="20" spans="1:28" ht="19.5" thickBot="1">
      <c r="A20" s="180" t="s">
        <v>60</v>
      </c>
      <c r="B20" s="22">
        <v>579</v>
      </c>
      <c r="C20" s="22">
        <v>46</v>
      </c>
      <c r="D20" s="67">
        <f>B20+C20</f>
        <v>625</v>
      </c>
      <c r="E20" s="22">
        <v>0</v>
      </c>
      <c r="F20" s="22">
        <v>0</v>
      </c>
      <c r="G20" s="72">
        <v>0</v>
      </c>
      <c r="H20" s="75">
        <f>G20/D20*100</f>
        <v>0</v>
      </c>
    </row>
    <row r="21" spans="1:28" ht="19.5" thickBot="1">
      <c r="A21" s="180" t="s">
        <v>50</v>
      </c>
      <c r="B21" s="22">
        <v>814</v>
      </c>
      <c r="C21" s="22">
        <v>39</v>
      </c>
      <c r="D21" s="67">
        <f t="shared" ref="D21:D27" si="4">B21+C21</f>
        <v>853</v>
      </c>
      <c r="E21" s="22">
        <v>40</v>
      </c>
      <c r="F21" s="22">
        <v>0</v>
      </c>
      <c r="G21" s="72">
        <f>SUM(E21:F21)</f>
        <v>40</v>
      </c>
      <c r="H21" s="75">
        <f t="shared" ref="H21:H27" si="5">G21/D21*100</f>
        <v>4.6893317702227435</v>
      </c>
    </row>
    <row r="22" spans="1:28" ht="19.5" thickBot="1">
      <c r="A22" s="180" t="s">
        <v>61</v>
      </c>
      <c r="B22" s="22">
        <v>730</v>
      </c>
      <c r="C22" s="22">
        <v>55</v>
      </c>
      <c r="D22" s="67">
        <f t="shared" si="4"/>
        <v>785</v>
      </c>
      <c r="E22" s="22">
        <v>539</v>
      </c>
      <c r="F22" s="22">
        <v>21</v>
      </c>
      <c r="G22" s="72">
        <f t="shared" ref="G22:G27" si="6">SUM(E22:F22)</f>
        <v>560</v>
      </c>
      <c r="H22" s="75">
        <f t="shared" si="5"/>
        <v>71.337579617834393</v>
      </c>
    </row>
    <row r="23" spans="1:28" ht="19.5" thickBot="1">
      <c r="A23" s="180" t="s">
        <v>62</v>
      </c>
      <c r="B23" s="22">
        <v>865</v>
      </c>
      <c r="C23" s="22">
        <v>55</v>
      </c>
      <c r="D23" s="67">
        <f t="shared" si="4"/>
        <v>920</v>
      </c>
      <c r="E23" s="22">
        <v>826</v>
      </c>
      <c r="F23" s="22">
        <v>34</v>
      </c>
      <c r="G23" s="72">
        <f t="shared" si="6"/>
        <v>860</v>
      </c>
      <c r="H23" s="75">
        <f t="shared" si="5"/>
        <v>93.478260869565219</v>
      </c>
    </row>
    <row r="24" spans="1:28" ht="19.5" thickBot="1">
      <c r="A24" s="180" t="s">
        <v>63</v>
      </c>
      <c r="B24" s="22">
        <v>803</v>
      </c>
      <c r="C24" s="22">
        <v>48</v>
      </c>
      <c r="D24" s="67">
        <f t="shared" si="4"/>
        <v>851</v>
      </c>
      <c r="E24" s="22">
        <v>777</v>
      </c>
      <c r="F24" s="22">
        <v>36</v>
      </c>
      <c r="G24" s="72">
        <f t="shared" si="6"/>
        <v>813</v>
      </c>
      <c r="H24" s="75">
        <f t="shared" si="5"/>
        <v>95.534665099882488</v>
      </c>
    </row>
    <row r="25" spans="1:28" ht="19.5" thickBot="1">
      <c r="A25" s="180" t="s">
        <v>64</v>
      </c>
      <c r="B25" s="22">
        <v>792</v>
      </c>
      <c r="C25" s="22">
        <v>50</v>
      </c>
      <c r="D25" s="67">
        <f t="shared" si="4"/>
        <v>842</v>
      </c>
      <c r="E25" s="22">
        <v>754</v>
      </c>
      <c r="F25" s="22">
        <v>63</v>
      </c>
      <c r="G25" s="72">
        <f>SUM(E25:F25)</f>
        <v>817</v>
      </c>
      <c r="H25" s="75">
        <f t="shared" si="5"/>
        <v>97.030878859857481</v>
      </c>
    </row>
    <row r="26" spans="1:28" ht="19.5" thickBot="1">
      <c r="A26" s="180" t="s">
        <v>65</v>
      </c>
      <c r="B26" s="22">
        <v>811</v>
      </c>
      <c r="C26" s="22">
        <v>55</v>
      </c>
      <c r="D26" s="67">
        <f t="shared" si="4"/>
        <v>866</v>
      </c>
      <c r="E26" s="22">
        <v>732</v>
      </c>
      <c r="F26" s="22">
        <v>37</v>
      </c>
      <c r="G26" s="72">
        <f t="shared" si="6"/>
        <v>769</v>
      </c>
      <c r="H26" s="75">
        <f t="shared" si="5"/>
        <v>88.799076212471135</v>
      </c>
    </row>
    <row r="27" spans="1:28" ht="19.5" thickBot="1">
      <c r="A27" s="180" t="s">
        <v>66</v>
      </c>
      <c r="B27" s="22">
        <v>703</v>
      </c>
      <c r="C27" s="22">
        <v>44</v>
      </c>
      <c r="D27" s="67">
        <f t="shared" si="4"/>
        <v>747</v>
      </c>
      <c r="E27" s="22">
        <v>89</v>
      </c>
      <c r="F27" s="22">
        <v>0</v>
      </c>
      <c r="G27" s="72">
        <f t="shared" si="6"/>
        <v>89</v>
      </c>
      <c r="H27" s="75">
        <f t="shared" si="5"/>
        <v>11.914323962516733</v>
      </c>
    </row>
    <row r="28" spans="1:28" ht="19.5" thickBot="1">
      <c r="A28" s="105" t="s">
        <v>247</v>
      </c>
      <c r="B28" s="106">
        <f>SUM(B20:B27)</f>
        <v>6097</v>
      </c>
      <c r="C28" s="106">
        <f>SUM(C20:C27)</f>
        <v>392</v>
      </c>
      <c r="D28" s="107">
        <f>B28+C28</f>
        <v>6489</v>
      </c>
      <c r="E28" s="106">
        <f>SUM(E20:E27)</f>
        <v>3757</v>
      </c>
      <c r="F28" s="106">
        <f>SUM(F20:F27)</f>
        <v>191</v>
      </c>
      <c r="G28" s="107">
        <f>SUM(G20:G27)</f>
        <v>3948</v>
      </c>
      <c r="H28" s="108">
        <f>G28/D28*100</f>
        <v>60.841423948220061</v>
      </c>
    </row>
  </sheetData>
  <mergeCells count="8">
    <mergeCell ref="A17:AB17"/>
    <mergeCell ref="B18:D18"/>
    <mergeCell ref="E18:G18"/>
    <mergeCell ref="A2:AB2"/>
    <mergeCell ref="A1:AB1"/>
    <mergeCell ref="B3:D3"/>
    <mergeCell ref="E3:G3"/>
    <mergeCell ref="A16:AB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"/>
  <sheetViews>
    <sheetView workbookViewId="0">
      <selection activeCell="B16" sqref="B16"/>
    </sheetView>
  </sheetViews>
  <sheetFormatPr defaultRowHeight="15"/>
  <cols>
    <col min="1" max="1" width="65.42578125" customWidth="1"/>
    <col min="2" max="2" width="53.140625" customWidth="1"/>
    <col min="3" max="3" width="43.28515625" customWidth="1"/>
    <col min="4" max="4" width="31.42578125" customWidth="1"/>
  </cols>
  <sheetData>
    <row r="1" spans="1:26" ht="48" customHeight="1" thickBot="1">
      <c r="A1" s="234" t="s">
        <v>311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</row>
    <row r="2" spans="1:26" ht="54.75" customHeight="1" thickBot="1">
      <c r="A2" s="27" t="s">
        <v>312</v>
      </c>
      <c r="B2" s="68" t="s">
        <v>69</v>
      </c>
      <c r="C2" s="56" t="s">
        <v>67</v>
      </c>
      <c r="D2" s="56" t="s">
        <v>68</v>
      </c>
    </row>
    <row r="3" spans="1:26" ht="24.75" customHeight="1" thickBot="1">
      <c r="A3" s="9" t="s">
        <v>71</v>
      </c>
      <c r="B3" s="69">
        <f t="shared" ref="B3" si="0">C3+D3</f>
        <v>2</v>
      </c>
      <c r="C3" s="55">
        <v>2</v>
      </c>
      <c r="D3" s="55">
        <v>0</v>
      </c>
    </row>
    <row r="4" spans="1:26" ht="24.75" customHeight="1" thickBot="1">
      <c r="A4" s="9" t="s">
        <v>72</v>
      </c>
      <c r="B4" s="69">
        <f>C4+D4</f>
        <v>25</v>
      </c>
      <c r="C4" s="55">
        <v>22</v>
      </c>
      <c r="D4" s="55">
        <v>3</v>
      </c>
    </row>
    <row r="5" spans="1:26" ht="24.75" customHeight="1" thickBot="1">
      <c r="A5" s="109" t="s">
        <v>313</v>
      </c>
      <c r="B5" s="110">
        <f>SUM(B3:B4)</f>
        <v>27</v>
      </c>
      <c r="C5" s="110">
        <f>SUM(C3:C4)</f>
        <v>24</v>
      </c>
      <c r="D5" s="110">
        <f>SUM(D3:D4)</f>
        <v>3</v>
      </c>
    </row>
    <row r="6" spans="1:26" ht="81" customHeight="1" thickBot="1">
      <c r="A6" s="4" t="s">
        <v>314</v>
      </c>
      <c r="B6" s="111">
        <f>SUM(B7:B9)</f>
        <v>750</v>
      </c>
      <c r="C6" s="111">
        <f>C7+C8+C9</f>
        <v>741</v>
      </c>
      <c r="D6" s="111">
        <f>SUM(D7:D9)</f>
        <v>9</v>
      </c>
    </row>
    <row r="7" spans="1:26" ht="25.5" customHeight="1" thickBot="1">
      <c r="A7" s="9" t="s">
        <v>248</v>
      </c>
      <c r="B7" s="69">
        <v>15</v>
      </c>
      <c r="C7" s="167">
        <v>15</v>
      </c>
      <c r="D7" s="167">
        <v>0</v>
      </c>
    </row>
    <row r="8" spans="1:26" ht="25.5" customHeight="1" thickBot="1">
      <c r="A8" s="84" t="s">
        <v>249</v>
      </c>
      <c r="B8" s="69">
        <f>C8+D8</f>
        <v>162</v>
      </c>
      <c r="C8" s="167">
        <v>156</v>
      </c>
      <c r="D8" s="167">
        <v>6</v>
      </c>
    </row>
    <row r="9" spans="1:26" ht="27.75" customHeight="1" thickBot="1">
      <c r="A9" s="9" t="s">
        <v>250</v>
      </c>
      <c r="B9" s="69">
        <f t="shared" ref="B9" si="1">C9+D9</f>
        <v>573</v>
      </c>
      <c r="C9" s="167">
        <v>570</v>
      </c>
      <c r="D9" s="167">
        <v>3</v>
      </c>
    </row>
  </sheetData>
  <mergeCells count="1">
    <mergeCell ref="A1:Z1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Z32"/>
  <sheetViews>
    <sheetView topLeftCell="A25" workbookViewId="0">
      <selection activeCell="G24" sqref="G24"/>
    </sheetView>
  </sheetViews>
  <sheetFormatPr defaultRowHeight="15"/>
  <cols>
    <col min="1" max="1" width="65.28515625" customWidth="1"/>
    <col min="2" max="2" width="15.85546875" customWidth="1"/>
    <col min="3" max="3" width="16.28515625" customWidth="1"/>
    <col min="4" max="4" width="15.28515625" customWidth="1"/>
    <col min="5" max="5" width="25.28515625" customWidth="1"/>
  </cols>
  <sheetData>
    <row r="1" spans="1:26" ht="40.5" customHeight="1">
      <c r="A1" s="253" t="s">
        <v>315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</row>
    <row r="2" spans="1:26" ht="40.5" customHeight="1" thickBot="1">
      <c r="A2" s="86" t="s">
        <v>252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</row>
    <row r="3" spans="1:26" ht="57" thickBot="1">
      <c r="A3" s="16"/>
      <c r="B3" s="56" t="s">
        <v>67</v>
      </c>
      <c r="C3" s="56" t="s">
        <v>68</v>
      </c>
      <c r="D3" s="112" t="s">
        <v>8</v>
      </c>
      <c r="E3" s="112" t="s">
        <v>163</v>
      </c>
    </row>
    <row r="4" spans="1:26" ht="73.5" customHeight="1" thickBot="1">
      <c r="A4" s="115" t="s">
        <v>73</v>
      </c>
      <c r="B4" s="116">
        <f>SUM(B5:B7)</f>
        <v>579</v>
      </c>
      <c r="C4" s="116">
        <f>SUM(C5:C7)</f>
        <v>11</v>
      </c>
      <c r="D4" s="116">
        <f>SUM(B4:C4)</f>
        <v>590</v>
      </c>
      <c r="E4" s="116">
        <f>SUM(E5:E7)</f>
        <v>2263</v>
      </c>
    </row>
    <row r="5" spans="1:26" ht="19.5" thickBot="1">
      <c r="A5" s="9" t="s">
        <v>74</v>
      </c>
      <c r="B5" s="117">
        <v>0</v>
      </c>
      <c r="C5" s="117">
        <v>0</v>
      </c>
      <c r="D5" s="117">
        <f t="shared" ref="D5:D7" si="0">SUM(B5:C5)</f>
        <v>0</v>
      </c>
      <c r="E5" s="117">
        <v>625</v>
      </c>
    </row>
    <row r="6" spans="1:26" ht="19.5" thickBot="1">
      <c r="A6" s="9" t="s">
        <v>50</v>
      </c>
      <c r="B6" s="117">
        <v>40</v>
      </c>
      <c r="C6" s="117">
        <v>0</v>
      </c>
      <c r="D6" s="117">
        <f t="shared" si="0"/>
        <v>40</v>
      </c>
      <c r="E6" s="117">
        <v>853</v>
      </c>
    </row>
    <row r="7" spans="1:26" ht="19.5" thickBot="1">
      <c r="A7" s="9" t="s">
        <v>51</v>
      </c>
      <c r="B7" s="117">
        <v>539</v>
      </c>
      <c r="C7" s="117">
        <v>11</v>
      </c>
      <c r="D7" s="117">
        <f t="shared" si="0"/>
        <v>550</v>
      </c>
      <c r="E7" s="117">
        <v>785</v>
      </c>
    </row>
    <row r="8" spans="1:26" ht="37.5" customHeight="1" thickBot="1">
      <c r="A8" s="113" t="s">
        <v>76</v>
      </c>
      <c r="B8" s="118">
        <f>B4/E4</f>
        <v>0.25585505965532479</v>
      </c>
      <c r="C8" s="118">
        <f>C4/E4</f>
        <v>4.8608042421564293E-3</v>
      </c>
      <c r="D8" s="118">
        <f>D4/E4</f>
        <v>0.26071586389748119</v>
      </c>
      <c r="E8" s="114"/>
    </row>
    <row r="9" spans="1:26" ht="19.5" thickBot="1">
      <c r="A9" s="9" t="s">
        <v>74</v>
      </c>
      <c r="B9" s="118">
        <f>B5/E5</f>
        <v>0</v>
      </c>
      <c r="C9" s="118">
        <f>C5/E5</f>
        <v>0</v>
      </c>
      <c r="D9" s="118">
        <f>D5/E5</f>
        <v>0</v>
      </c>
      <c r="E9" s="116"/>
    </row>
    <row r="10" spans="1:26" ht="19.5" thickBot="1">
      <c r="A10" s="9" t="s">
        <v>75</v>
      </c>
      <c r="B10" s="118">
        <f>B6/E6</f>
        <v>4.6893317702227433E-2</v>
      </c>
      <c r="C10" s="118">
        <f>C6/E6</f>
        <v>0</v>
      </c>
      <c r="D10" s="118">
        <f>D6/E6</f>
        <v>4.6893317702227433E-2</v>
      </c>
      <c r="E10" s="116"/>
    </row>
    <row r="11" spans="1:26" ht="19.5" thickBot="1">
      <c r="A11" s="9" t="s">
        <v>51</v>
      </c>
      <c r="B11" s="118">
        <f>B7/E7</f>
        <v>0.68662420382165601</v>
      </c>
      <c r="C11" s="118">
        <f>C7/E7</f>
        <v>1.4012738853503185E-2</v>
      </c>
      <c r="D11" s="119">
        <f>D7/E7</f>
        <v>0.70063694267515919</v>
      </c>
      <c r="E11" s="116"/>
    </row>
    <row r="12" spans="1:26" ht="19.5" thickBot="1">
      <c r="A12" s="115" t="s">
        <v>251</v>
      </c>
      <c r="B12" s="116">
        <f>SUM(B13:B15)</f>
        <v>35</v>
      </c>
      <c r="C12" s="116">
        <f t="shared" ref="C12:D12" si="1">SUM(C13:C15)</f>
        <v>1</v>
      </c>
      <c r="D12" s="116">
        <f t="shared" si="1"/>
        <v>36</v>
      </c>
      <c r="E12" s="116"/>
    </row>
    <row r="13" spans="1:26" ht="19.5" thickBot="1">
      <c r="A13" s="9" t="s">
        <v>74</v>
      </c>
      <c r="B13" s="117">
        <v>0</v>
      </c>
      <c r="C13" s="117">
        <v>0</v>
      </c>
      <c r="D13" s="117">
        <f>SUM(B13:C13)</f>
        <v>0</v>
      </c>
      <c r="E13" s="116"/>
    </row>
    <row r="14" spans="1:26" ht="19.5" thickBot="1">
      <c r="A14" s="9" t="s">
        <v>50</v>
      </c>
      <c r="B14" s="117">
        <v>8</v>
      </c>
      <c r="C14" s="117">
        <v>0</v>
      </c>
      <c r="D14" s="117">
        <f t="shared" ref="D14:D15" si="2">SUM(B14:C14)</f>
        <v>8</v>
      </c>
      <c r="E14" s="116"/>
    </row>
    <row r="15" spans="1:26" ht="19.5" thickBot="1">
      <c r="A15" s="9" t="s">
        <v>51</v>
      </c>
      <c r="B15" s="117">
        <v>27</v>
      </c>
      <c r="C15" s="117">
        <v>1</v>
      </c>
      <c r="D15" s="117">
        <f t="shared" si="2"/>
        <v>28</v>
      </c>
      <c r="E15" s="116"/>
    </row>
    <row r="16" spans="1:26" ht="18.75">
      <c r="A16" s="18"/>
      <c r="B16" s="7"/>
      <c r="C16" s="7"/>
      <c r="D16" s="7"/>
      <c r="E16" s="7"/>
    </row>
    <row r="19" spans="1:5" ht="21" thickBot="1">
      <c r="A19" s="184" t="s">
        <v>252</v>
      </c>
      <c r="B19" s="184"/>
      <c r="C19" s="184" t="s">
        <v>427</v>
      </c>
      <c r="D19" s="184"/>
      <c r="E19" s="184"/>
    </row>
    <row r="20" spans="1:5" ht="57" thickBot="1">
      <c r="A20" s="182"/>
      <c r="B20" s="181" t="s">
        <v>67</v>
      </c>
      <c r="C20" s="181" t="s">
        <v>68</v>
      </c>
      <c r="D20" s="112" t="s">
        <v>8</v>
      </c>
      <c r="E20" s="112" t="s">
        <v>163</v>
      </c>
    </row>
    <row r="21" spans="1:5" ht="57" thickBot="1">
      <c r="A21" s="115" t="s">
        <v>73</v>
      </c>
      <c r="B21" s="116">
        <f>SUM(B22:B24)</f>
        <v>579</v>
      </c>
      <c r="C21" s="116">
        <f>SUM(C22:C24)</f>
        <v>21</v>
      </c>
      <c r="D21" s="116">
        <f>SUM(B21:C21)</f>
        <v>600</v>
      </c>
      <c r="E21" s="116">
        <f>SUM(E22:E24)</f>
        <v>2263</v>
      </c>
    </row>
    <row r="22" spans="1:5" ht="19.5" thickBot="1">
      <c r="A22" s="180" t="s">
        <v>74</v>
      </c>
      <c r="B22" s="117">
        <v>0</v>
      </c>
      <c r="C22" s="117">
        <v>0</v>
      </c>
      <c r="D22" s="117">
        <f t="shared" ref="D22:D24" si="3">SUM(B22:C22)</f>
        <v>0</v>
      </c>
      <c r="E22" s="117">
        <v>625</v>
      </c>
    </row>
    <row r="23" spans="1:5" ht="19.5" thickBot="1">
      <c r="A23" s="180" t="s">
        <v>50</v>
      </c>
      <c r="B23" s="117">
        <v>40</v>
      </c>
      <c r="C23" s="117">
        <v>0</v>
      </c>
      <c r="D23" s="117">
        <f t="shared" si="3"/>
        <v>40</v>
      </c>
      <c r="E23" s="117">
        <v>853</v>
      </c>
    </row>
    <row r="24" spans="1:5" ht="19.5" thickBot="1">
      <c r="A24" s="180" t="s">
        <v>51</v>
      </c>
      <c r="B24" s="117">
        <v>539</v>
      </c>
      <c r="C24" s="117">
        <f>'[2]2-2.1'!F22</f>
        <v>21</v>
      </c>
      <c r="D24" s="117">
        <f t="shared" si="3"/>
        <v>560</v>
      </c>
      <c r="E24" s="117">
        <v>785</v>
      </c>
    </row>
    <row r="25" spans="1:5" ht="38.25" thickBot="1">
      <c r="A25" s="113" t="s">
        <v>76</v>
      </c>
      <c r="B25" s="118">
        <f>B21/E21</f>
        <v>0.25585505965532479</v>
      </c>
      <c r="C25" s="118">
        <f>C21/E21</f>
        <v>9.2797171895713654E-3</v>
      </c>
      <c r="D25" s="118">
        <f>D21/E21</f>
        <v>0.26513477684489617</v>
      </c>
      <c r="E25" s="114"/>
    </row>
    <row r="26" spans="1:5" ht="19.5" thickBot="1">
      <c r="A26" s="180" t="s">
        <v>74</v>
      </c>
      <c r="B26" s="118">
        <f>B22/E22</f>
        <v>0</v>
      </c>
      <c r="C26" s="118">
        <f>C22/E22</f>
        <v>0</v>
      </c>
      <c r="D26" s="118">
        <f>D22/E22</f>
        <v>0</v>
      </c>
      <c r="E26" s="116"/>
    </row>
    <row r="27" spans="1:5" ht="19.5" thickBot="1">
      <c r="A27" s="180" t="s">
        <v>75</v>
      </c>
      <c r="B27" s="118">
        <f>B23/E23</f>
        <v>4.6893317702227433E-2</v>
      </c>
      <c r="C27" s="118">
        <f>C23/E23</f>
        <v>0</v>
      </c>
      <c r="D27" s="118">
        <f>D23/E23</f>
        <v>4.6893317702227433E-2</v>
      </c>
      <c r="E27" s="116"/>
    </row>
    <row r="28" spans="1:5" ht="19.5" thickBot="1">
      <c r="A28" s="180" t="s">
        <v>51</v>
      </c>
      <c r="B28" s="118">
        <f>B24/E24</f>
        <v>0.68662420382165601</v>
      </c>
      <c r="C28" s="118">
        <f>C24/E24</f>
        <v>2.6751592356687899E-2</v>
      </c>
      <c r="D28" s="119">
        <f>D24/E24</f>
        <v>0.7133757961783439</v>
      </c>
      <c r="E28" s="116"/>
    </row>
    <row r="29" spans="1:5" ht="19.5" thickBot="1">
      <c r="A29" s="115" t="s">
        <v>251</v>
      </c>
      <c r="B29" s="116">
        <f>SUM(B30:B32)</f>
        <v>35</v>
      </c>
      <c r="C29" s="116">
        <f t="shared" ref="C29:D29" si="4">SUM(C30:C32)</f>
        <v>2</v>
      </c>
      <c r="D29" s="116">
        <f t="shared" si="4"/>
        <v>37</v>
      </c>
      <c r="E29" s="116"/>
    </row>
    <row r="30" spans="1:5" ht="19.5" thickBot="1">
      <c r="A30" s="180" t="s">
        <v>74</v>
      </c>
      <c r="B30" s="117">
        <v>0</v>
      </c>
      <c r="C30" s="117">
        <v>0</v>
      </c>
      <c r="D30" s="117">
        <f>SUM(B30:C30)</f>
        <v>0</v>
      </c>
      <c r="E30" s="116"/>
    </row>
    <row r="31" spans="1:5" ht="19.5" thickBot="1">
      <c r="A31" s="180" t="s">
        <v>50</v>
      </c>
      <c r="B31" s="117">
        <v>8</v>
      </c>
      <c r="C31" s="117">
        <v>0</v>
      </c>
      <c r="D31" s="117">
        <f t="shared" ref="D31:D32" si="5">SUM(B31:C31)</f>
        <v>8</v>
      </c>
      <c r="E31" s="116"/>
    </row>
    <row r="32" spans="1:5" ht="19.5" thickBot="1">
      <c r="A32" s="180" t="s">
        <v>51</v>
      </c>
      <c r="B32" s="117">
        <v>27</v>
      </c>
      <c r="C32" s="117">
        <v>2</v>
      </c>
      <c r="D32" s="117">
        <f t="shared" si="5"/>
        <v>29</v>
      </c>
      <c r="E32" s="116"/>
    </row>
  </sheetData>
  <mergeCells count="1">
    <mergeCell ref="A1:Z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1-1.1</vt:lpstr>
      <vt:lpstr>1.2</vt:lpstr>
      <vt:lpstr>1.3</vt:lpstr>
      <vt:lpstr>1.4-1.4.1</vt:lpstr>
      <vt:lpstr>1.4.2</vt:lpstr>
      <vt:lpstr>1.4.3</vt:lpstr>
      <vt:lpstr>2-2.1</vt:lpstr>
      <vt:lpstr>2.2</vt:lpstr>
      <vt:lpstr>2.3</vt:lpstr>
      <vt:lpstr>2.4</vt:lpstr>
      <vt:lpstr>2.5</vt:lpstr>
      <vt:lpstr>2.5.1</vt:lpstr>
      <vt:lpstr>2.6</vt:lpstr>
      <vt:lpstr>2.7</vt:lpstr>
      <vt:lpstr>2.8-2.8.1</vt:lpstr>
      <vt:lpstr>2.8.2</vt:lpstr>
      <vt:lpstr>3</vt:lpstr>
      <vt:lpstr>3.1</vt:lpstr>
      <vt:lpstr>4</vt:lpstr>
      <vt:lpstr>5</vt:lpstr>
      <vt:lpstr>6</vt:lpstr>
      <vt:lpstr>7-7.1</vt:lpstr>
      <vt:lpstr>7.2</vt:lpstr>
      <vt:lpstr>8</vt:lpstr>
      <vt:lpstr>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2017-01-09T14:14:32Z</dcterms:modified>
</cp:coreProperties>
</file>